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codeName="{26A90621-87C4-6C01-FD6A-EE6E7C140903}"/>
  <workbookPr codeName="ThisWorkbook"/>
  <mc:AlternateContent xmlns:mc="http://schemas.openxmlformats.org/markup-compatibility/2006">
    <mc:Choice Requires="x15">
      <x15ac:absPath xmlns:x15ac="http://schemas.microsoft.com/office/spreadsheetml/2010/11/ac" url="https://conservation-my.sharepoint.com/personal/mbeeston_conservation_org/Documents/HQBC/HQBC 2.0/HQBC 2.0 Editors shared files/"/>
    </mc:Choice>
  </mc:AlternateContent>
  <xr:revisionPtr revIDLastSave="540" documentId="8_{FF4EF849-1633-4EF1-8AC0-7007A9D5045B}" xr6:coauthVersionLast="47" xr6:coauthVersionMax="47" xr10:uidLastSave="{606CA0F7-90B0-4AE8-8847-7263B1EA9FE8}"/>
  <bookViews>
    <workbookView xWindow="-110" yWindow="-110" windowWidth="19420" windowHeight="11500" xr2:uid="{00000000-000D-0000-FFFF-FFFF00000000}"/>
  </bookViews>
  <sheets>
    <sheet name="Start here" sheetId="16" r:id="rId1"/>
    <sheet name="1.0 Design for Sustainability" sheetId="15" r:id="rId2"/>
    <sheet name="2.0 Local and Contextual" sheetId="13" r:id="rId3"/>
    <sheet name="3.0 Employ Best Practice" sheetId="12" r:id="rId4"/>
    <sheet name="4.0 Safeguard Nature" sheetId="11" r:id="rId5"/>
    <sheet name="5.0 Empower People" sheetId="6" r:id="rId6"/>
    <sheet name="6.0 High Integrity Capital" sheetId="14" r:id="rId7"/>
    <sheet name="EvaluationForm" sheetId="1" r:id="rId8"/>
    <sheet name="Macro" sheetId="4" r:id="rId9"/>
  </sheets>
  <definedNames>
    <definedName name="_Toc173834448" localSheetId="2">'2.0 Local and Contextual'!$A$23</definedName>
    <definedName name="_Toc226811069" localSheetId="3">'3.0 Employ Best Practice'!$A$29</definedName>
    <definedName name="_Toc226811070" localSheetId="3">'3.0 Employ Best Practice'!#REF!</definedName>
    <definedName name="_Toc226811071" localSheetId="3">'3.0 Employ Best Practice'!#REF!</definedName>
    <definedName name="_Toc226811100" localSheetId="6">'6.0 High Integrity Capital'!$A$35</definedName>
    <definedName name="actReg">Macro!$F$6</definedName>
    <definedName name="actRegCode">Macro!$F$8</definedName>
    <definedName name="actRegValue">Macro!$F$7</definedName>
    <definedName name="class0">Macro!$F$2</definedName>
    <definedName name="class1">Macro!$F$3</definedName>
    <definedName name="class2">Macro!$F$4</definedName>
    <definedName name="clsValue">"Macro!$G$2:$H$4"</definedName>
    <definedName name="data">Macro!$A$1:$B$90</definedName>
    <definedName name="regData">Macro!$A$1:$B$90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7" i="12" l="1"/>
  <c r="E57" i="12"/>
  <c r="D57" i="12"/>
  <c r="C57" i="12"/>
  <c r="B61" i="12"/>
  <c r="B57" i="12"/>
  <c r="G42" i="11"/>
  <c r="G66" i="14"/>
  <c r="G67" i="14" s="1"/>
  <c r="F66" i="14"/>
  <c r="E66" i="14"/>
  <c r="D66" i="14"/>
  <c r="C66" i="14"/>
  <c r="B66" i="14"/>
  <c r="G62" i="14"/>
  <c r="G63" i="14" s="1"/>
  <c r="F62" i="14"/>
  <c r="E62" i="14"/>
  <c r="D62" i="14"/>
  <c r="C62" i="14"/>
  <c r="B62" i="14"/>
  <c r="G52" i="15"/>
  <c r="G53" i="15" s="1"/>
  <c r="G56" i="15"/>
  <c r="G57" i="15" s="1"/>
  <c r="F56" i="15"/>
  <c r="F57" i="15" s="1"/>
  <c r="E56" i="15"/>
  <c r="E57" i="15" s="1"/>
  <c r="D56" i="15"/>
  <c r="D57" i="15" s="1"/>
  <c r="C56" i="15"/>
  <c r="C57" i="15" s="1"/>
  <c r="B56" i="15"/>
  <c r="B57" i="15" s="1"/>
  <c r="F52" i="15"/>
  <c r="F53" i="15" s="1"/>
  <c r="E52" i="15"/>
  <c r="E53" i="15" s="1"/>
  <c r="D52" i="15"/>
  <c r="D53" i="15" s="1"/>
  <c r="C52" i="15"/>
  <c r="C53" i="15" s="1"/>
  <c r="B52" i="15"/>
  <c r="B53" i="15" s="1"/>
  <c r="G88" i="6"/>
  <c r="G89" i="6" s="1"/>
  <c r="F88" i="6"/>
  <c r="E88" i="6"/>
  <c r="D88" i="6"/>
  <c r="C88" i="6"/>
  <c r="B88" i="6"/>
  <c r="G84" i="6"/>
  <c r="F84" i="6"/>
  <c r="E84" i="6"/>
  <c r="D84" i="6"/>
  <c r="C84" i="6"/>
  <c r="B84" i="6"/>
  <c r="G41" i="11"/>
  <c r="F41" i="11"/>
  <c r="E41" i="11"/>
  <c r="D41" i="11"/>
  <c r="C41" i="11"/>
  <c r="B41" i="11"/>
  <c r="G61" i="12"/>
  <c r="G62" i="12" s="1"/>
  <c r="F61" i="12"/>
  <c r="E61" i="12"/>
  <c r="D61" i="12"/>
  <c r="C61" i="12"/>
  <c r="G57" i="12"/>
  <c r="G58" i="12" s="1"/>
  <c r="G46" i="13"/>
  <c r="G47" i="13" s="1"/>
  <c r="F46" i="13"/>
  <c r="E46" i="13"/>
  <c r="D46" i="13"/>
  <c r="C46" i="13"/>
  <c r="B46" i="13"/>
  <c r="G60" i="15"/>
  <c r="F60" i="15"/>
  <c r="E60" i="15"/>
  <c r="D60" i="15"/>
  <c r="C60" i="15"/>
  <c r="B60" i="15"/>
  <c r="E51" i="15" l="1"/>
  <c r="F51" i="15" s="1"/>
  <c r="C51" i="15" s="1"/>
  <c r="D35" i="1" s="1"/>
  <c r="E55" i="15"/>
  <c r="F55" i="15" s="1"/>
  <c r="C55" i="15" s="1"/>
  <c r="D36" i="1" s="1"/>
  <c r="G37" i="11"/>
  <c r="G38" i="11" s="1"/>
  <c r="F37" i="11"/>
  <c r="E37" i="11"/>
  <c r="D37" i="11"/>
  <c r="C37" i="11"/>
  <c r="B37" i="11"/>
  <c r="B85" i="4" l="1"/>
  <c r="B84" i="4"/>
  <c r="B83" i="4"/>
  <c r="B82" i="4"/>
  <c r="B81" i="4"/>
  <c r="B80" i="4"/>
  <c r="B79" i="4"/>
  <c r="B78" i="4"/>
  <c r="B76" i="4"/>
  <c r="B77" i="4"/>
  <c r="G61" i="15"/>
  <c r="F61" i="15"/>
  <c r="E61" i="15"/>
  <c r="D61" i="15"/>
  <c r="C61" i="15"/>
  <c r="B61" i="15"/>
  <c r="E59" i="15" l="1"/>
  <c r="F59" i="15" s="1"/>
  <c r="C59" i="15" s="1"/>
  <c r="D37" i="1" l="1"/>
  <c r="F67" i="14"/>
  <c r="E67" i="14"/>
  <c r="D67" i="14"/>
  <c r="C67" i="14"/>
  <c r="B67" i="14"/>
  <c r="F63" i="14"/>
  <c r="E63" i="14"/>
  <c r="D63" i="14"/>
  <c r="C63" i="14"/>
  <c r="B63" i="14"/>
  <c r="F58" i="14"/>
  <c r="F59" i="14" s="1"/>
  <c r="E58" i="14"/>
  <c r="E59" i="14" s="1"/>
  <c r="D58" i="14"/>
  <c r="D59" i="14" s="1"/>
  <c r="C58" i="14"/>
  <c r="C59" i="14" s="1"/>
  <c r="B58" i="14"/>
  <c r="B59" i="14" s="1"/>
  <c r="G58" i="14"/>
  <c r="G59" i="14" s="1"/>
  <c r="B90" i="4" l="1"/>
  <c r="B89" i="4"/>
  <c r="B88" i="4"/>
  <c r="B87" i="4"/>
  <c r="B86" i="4"/>
  <c r="E65" i="14"/>
  <c r="F65" i="14" s="1"/>
  <c r="C65" i="14" s="1"/>
  <c r="F45" i="1" s="1"/>
  <c r="E61" i="14"/>
  <c r="F61" i="14" s="1"/>
  <c r="C61" i="14" s="1"/>
  <c r="F44" i="1" s="1"/>
  <c r="E57" i="14"/>
  <c r="F57" i="14" s="1"/>
  <c r="C57" i="14" s="1"/>
  <c r="F43" i="1" s="1"/>
  <c r="B70" i="4" l="1"/>
  <c r="B68" i="4"/>
  <c r="B69" i="4"/>
  <c r="B65" i="4"/>
  <c r="B63" i="4"/>
  <c r="B64" i="4"/>
  <c r="B75" i="4"/>
  <c r="B74" i="4"/>
  <c r="B73" i="4"/>
  <c r="B62" i="4"/>
  <c r="B61" i="4"/>
  <c r="B67" i="4"/>
  <c r="B66" i="4"/>
  <c r="B72" i="4"/>
  <c r="B71" i="4"/>
  <c r="F47" i="13"/>
  <c r="E47" i="13"/>
  <c r="D47" i="13"/>
  <c r="C47" i="13"/>
  <c r="B47" i="13"/>
  <c r="G42" i="13"/>
  <c r="G43" i="13" s="1"/>
  <c r="F42" i="13"/>
  <c r="F43" i="13" s="1"/>
  <c r="E42" i="13"/>
  <c r="E43" i="13" s="1"/>
  <c r="D42" i="13"/>
  <c r="D43" i="13" s="1"/>
  <c r="C42" i="13"/>
  <c r="C43" i="13" s="1"/>
  <c r="B42" i="13"/>
  <c r="B43" i="13" s="1"/>
  <c r="G38" i="13"/>
  <c r="G39" i="13" s="1"/>
  <c r="F38" i="13"/>
  <c r="F39" i="13" s="1"/>
  <c r="E38" i="13"/>
  <c r="E39" i="13" s="1"/>
  <c r="D38" i="13"/>
  <c r="D39" i="13" s="1"/>
  <c r="C38" i="13"/>
  <c r="C39" i="13" s="1"/>
  <c r="B38" i="13"/>
  <c r="B39" i="13" s="1"/>
  <c r="E37" i="13" l="1"/>
  <c r="F37" i="13" s="1"/>
  <c r="C37" i="13" s="1"/>
  <c r="D39" i="1" s="1"/>
  <c r="E41" i="13"/>
  <c r="F41" i="13" s="1"/>
  <c r="C41" i="13" s="1"/>
  <c r="D40" i="1" s="1"/>
  <c r="E45" i="13"/>
  <c r="F45" i="13" s="1"/>
  <c r="C45" i="13" s="1"/>
  <c r="D41" i="1" s="1"/>
  <c r="B60" i="4" l="1"/>
  <c r="B59" i="4"/>
  <c r="B56" i="4"/>
  <c r="B57" i="4"/>
  <c r="B58" i="4"/>
  <c r="B55" i="4"/>
  <c r="B51" i="4"/>
  <c r="B54" i="4"/>
  <c r="B52" i="4"/>
  <c r="B53" i="4"/>
  <c r="B50" i="4"/>
  <c r="B49" i="4"/>
  <c r="B48" i="4"/>
  <c r="B47" i="4"/>
  <c r="B46" i="4"/>
  <c r="G65" i="12"/>
  <c r="G66" i="12" s="1"/>
  <c r="F65" i="12"/>
  <c r="F66" i="12" s="1"/>
  <c r="E65" i="12"/>
  <c r="E66" i="12" s="1"/>
  <c r="D65" i="12"/>
  <c r="D66" i="12" s="1"/>
  <c r="C65" i="12"/>
  <c r="C66" i="12" s="1"/>
  <c r="B65" i="12"/>
  <c r="B66" i="12" s="1"/>
  <c r="F62" i="12"/>
  <c r="E62" i="12"/>
  <c r="D62" i="12"/>
  <c r="C62" i="12"/>
  <c r="B62" i="12"/>
  <c r="E64" i="12" l="1"/>
  <c r="F64" i="12" s="1"/>
  <c r="C64" i="12" s="1"/>
  <c r="D45" i="1" s="1"/>
  <c r="E60" i="12"/>
  <c r="F60" i="12" s="1"/>
  <c r="C60" i="12" s="1"/>
  <c r="D44" i="1" s="1"/>
  <c r="B43" i="4" l="1"/>
  <c r="B45" i="4"/>
  <c r="B44" i="4"/>
  <c r="B41" i="4"/>
  <c r="B42" i="4"/>
  <c r="B40" i="4"/>
  <c r="B39" i="4"/>
  <c r="B38" i="4"/>
  <c r="B37" i="4"/>
  <c r="B36" i="4"/>
  <c r="G80" i="6"/>
  <c r="G81" i="6" s="1"/>
  <c r="F80" i="6"/>
  <c r="F81" i="6" s="1"/>
  <c r="E80" i="6"/>
  <c r="E81" i="6" s="1"/>
  <c r="D80" i="6"/>
  <c r="D81" i="6" s="1"/>
  <c r="C80" i="6"/>
  <c r="C81" i="6" s="1"/>
  <c r="B80" i="6"/>
  <c r="B81" i="6" s="1"/>
  <c r="F89" i="6"/>
  <c r="E89" i="6"/>
  <c r="D89" i="6"/>
  <c r="C89" i="6"/>
  <c r="B89" i="6"/>
  <c r="G85" i="6"/>
  <c r="F85" i="6"/>
  <c r="E85" i="6"/>
  <c r="D85" i="6"/>
  <c r="C85" i="6"/>
  <c r="B85" i="6"/>
  <c r="G45" i="11"/>
  <c r="G46" i="11" s="1"/>
  <c r="F45" i="11"/>
  <c r="F46" i="11" s="1"/>
  <c r="E45" i="11"/>
  <c r="E46" i="11" s="1"/>
  <c r="D45" i="11"/>
  <c r="D46" i="11" s="1"/>
  <c r="C45" i="11"/>
  <c r="C46" i="11" s="1"/>
  <c r="B45" i="11"/>
  <c r="B46" i="11" s="1"/>
  <c r="F38" i="11"/>
  <c r="E38" i="11"/>
  <c r="D38" i="11"/>
  <c r="C38" i="11"/>
  <c r="B38" i="11"/>
  <c r="E44" i="11" l="1"/>
  <c r="F44" i="11" s="1"/>
  <c r="C44" i="11" s="1"/>
  <c r="F37" i="1" s="1"/>
  <c r="E36" i="11"/>
  <c r="E87" i="6"/>
  <c r="F87" i="6" s="1"/>
  <c r="C87" i="6" s="1"/>
  <c r="F41" i="1" s="1"/>
  <c r="E83" i="6"/>
  <c r="F83" i="6" s="1"/>
  <c r="C83" i="6" s="1"/>
  <c r="F40" i="1" s="1"/>
  <c r="E79" i="6"/>
  <c r="F79" i="6" s="1"/>
  <c r="C79" i="6" s="1"/>
  <c r="F39" i="1" s="1"/>
  <c r="B15" i="4" l="1"/>
  <c r="B14" i="4"/>
  <c r="B13" i="4"/>
  <c r="B11" i="4"/>
  <c r="B12" i="4"/>
  <c r="B20" i="4"/>
  <c r="B16" i="4"/>
  <c r="B18" i="4"/>
  <c r="B17" i="4"/>
  <c r="B19" i="4"/>
  <c r="B25" i="4"/>
  <c r="B24" i="4"/>
  <c r="B23" i="4"/>
  <c r="B21" i="4"/>
  <c r="B22" i="4"/>
  <c r="B29" i="4"/>
  <c r="B28" i="4"/>
  <c r="B30" i="4"/>
  <c r="B27" i="4"/>
  <c r="B26" i="4"/>
  <c r="F36" i="11"/>
  <c r="F7" i="4"/>
  <c r="F8" i="4" s="1"/>
  <c r="C36" i="11" l="1"/>
  <c r="F35" i="1" s="1"/>
  <c r="B4" i="4" l="1"/>
  <c r="B1" i="4"/>
  <c r="B3" i="4"/>
  <c r="B2" i="4"/>
  <c r="B5" i="4"/>
  <c r="B58" i="12"/>
  <c r="C58" i="12"/>
  <c r="D58" i="12"/>
  <c r="E58" i="12"/>
  <c r="F58" i="12"/>
  <c r="E56" i="12" l="1"/>
  <c r="F56" i="12" s="1"/>
  <c r="C56" i="12" s="1"/>
  <c r="D43" i="1" s="1"/>
  <c r="B42" i="11"/>
  <c r="C42" i="11"/>
  <c r="D42" i="11"/>
  <c r="E42" i="11"/>
  <c r="F42" i="11"/>
  <c r="E40" i="11" l="1"/>
  <c r="F40" i="11" s="1"/>
  <c r="C40" i="11" s="1"/>
  <c r="F36" i="1" s="1"/>
  <c r="B9" i="4" s="1"/>
  <c r="B35" i="4"/>
  <c r="B32" i="4"/>
  <c r="B31" i="4"/>
  <c r="B34" i="4"/>
  <c r="B33" i="4"/>
  <c r="B6" i="4" l="1"/>
  <c r="B10" i="4"/>
  <c r="B7" i="4"/>
  <c r="B8" i="4"/>
</calcChain>
</file>

<file path=xl/sharedStrings.xml><?xml version="1.0" encoding="utf-8"?>
<sst xmlns="http://schemas.openxmlformats.org/spreadsheetml/2006/main" count="596" uniqueCount="466">
  <si>
    <t>High-Quality Blue Carbon Principles: Progress Wheel</t>
  </si>
  <si>
    <t>Instructions for use:</t>
  </si>
  <si>
    <t xml:space="preserve">Select the first column where the project meets all relevant criteria by entering a 1 in the line below. If the project does not meet all relevant criteria, select the column to the left. </t>
  </si>
  <si>
    <t>Repeat for all 6 sheets and then progress to the "Evaluation Form" tab and click on "Update Wheel"</t>
  </si>
  <si>
    <t>https://oceanriskalliance.org/resource/launching-the-high-quality-blue-carbon-practitioners-guide/</t>
  </si>
  <si>
    <t>1.0 Design for Sustainability</t>
  </si>
  <si>
    <t>1.1 Risk Assessments</t>
  </si>
  <si>
    <t>Ecological risk assessment</t>
  </si>
  <si>
    <t>Category</t>
  </si>
  <si>
    <t>• The project has not conducted an ecological risk assessment</t>
  </si>
  <si>
    <t>• The project conducted an ecological risk assessment.
• The project is aware of risks but does not yet have formal measures in place to monitor, mitigate, respond, or adapt to potential impacts.</t>
  </si>
  <si>
    <t>Selection</t>
  </si>
  <si>
    <t>Human causes risk assessment</t>
  </si>
  <si>
    <t xml:space="preserve">• The project has not conducted any risk assessment for human causes of project failure or reversal. </t>
  </si>
  <si>
    <t xml:space="preserve">• The project conducted a human risk assessment
• The project is aware of risks but does not yet have formal measures in place to monitor, mitigate, respond, or adapt to potential human impacts on the ecosystem. </t>
  </si>
  <si>
    <t>Financial risk assessment</t>
  </si>
  <si>
    <t>• The project has not yet conducted any risk assessment for financial causes of project failure or reversal</t>
  </si>
  <si>
    <t>• The project conducted a risk assessment for financial causes of project failure or reversal. 
• The project is aware of risks but does not yet have formal measures in place to monitor, mitigate, respond, or adapt to potential impacts.</t>
  </si>
  <si>
    <t xml:space="preserve">• The project conducted a risk assessment for financial causes of project failure or reversal. 
• Risk assessment outcomes were incorporated into design of project finances and funding/income streams.
</t>
  </si>
  <si>
    <t>Policy risk assessment</t>
  </si>
  <si>
    <t>• The project has not yet conducted any risk assessment for policy changes likely to cause project failure or reversal</t>
  </si>
  <si>
    <t>• The project has conducted a risk assessment for policy changes likely to cause project failure or reversal
• The project is aware of risks but does not yet have formal measures in place to monitor, mitigate, respond, or adapt to potential impacts.</t>
  </si>
  <si>
    <t xml:space="preserve">• The project includes monitoring and reporting on implementation success for less than 6 months.
</t>
  </si>
  <si>
    <t xml:space="preserve">Category </t>
  </si>
  <si>
    <t>1.3 Establish measures to mitigate risk of reversal</t>
  </si>
  <si>
    <t xml:space="preserve">• Project has planned adaptive management responses to commonly encountered risks related to physical implemenatation and has carried out limited risk assessments.
</t>
  </si>
  <si>
    <t>• Project has no plan in place to apply for further grants or secure other income past initial grant period.
• Project applies for funding on an ad hoc basis and does not participate in national or international groups which may increase exposure / access to funding opportunities.</t>
  </si>
  <si>
    <t>1.1 Risk assessments</t>
  </si>
  <si>
    <t>1.2 project durability</t>
  </si>
  <si>
    <t>1.3 Risk mitigation</t>
  </si>
  <si>
    <t>2.0 Operate Locally and Contextually</t>
  </si>
  <si>
    <t>2.1 Design projects according to the local social and ecological context</t>
  </si>
  <si>
    <t xml:space="preserve">• No or limited stakeholder mapping was carried out before project start
• Stakeholders and user groups impacted by the project have not yet been contacted
</t>
  </si>
  <si>
    <t>• The project carried out some stakeholder mapping, but it had some gaps
• Some but not all potentially impacted stakeholder and user groups were contacted, made aware of project plans and able to provide feedback</t>
  </si>
  <si>
    <t>N/A</t>
  </si>
  <si>
    <t xml:space="preserve">• Project design does not consider wider socioeconomic context or impacts
• Socioeconomic impacts of project are not included in project reporting, or are not verifiable
</t>
  </si>
  <si>
    <t>2.2 Establish a diverse network of local partners to ensure project success and longevity</t>
  </si>
  <si>
    <t>2.2 Establish a diverse network of local partners</t>
  </si>
  <si>
    <t>2.3 Account for the local implications of international policies</t>
  </si>
  <si>
    <t>2.3.1 Account for the local implications of international policies</t>
  </si>
  <si>
    <t xml:space="preserve">• Project articulates how it aligns with national commitments to international policy targets, for example, climate mitigation or biodiversity plans outlined in NDCs, NBSAPs, and related national policies or action plans.
• Project articulates how it contributes to specific targets of the Sustainable Development Goals
• Carbon crediting projects can articulate how they align with national policy related to Article 6
</t>
  </si>
  <si>
    <t>2.3.2 Advance policy to promote high quality blue carbon projects</t>
  </si>
  <si>
    <t>• The project operates among policy gaps without any active engagement with local authorities or without seeking out support to address them</t>
  </si>
  <si>
    <t>• The project has ensured all legal requirements for operation are met and is appropriately registered with local and/or national authorities</t>
  </si>
  <si>
    <t>2.1 Local and contextual:</t>
  </si>
  <si>
    <t>2.2 Local partnerships:</t>
  </si>
  <si>
    <t>2.3 Policy alignment:</t>
  </si>
  <si>
    <t>3.0 Employ the best information, interventions, and carbon accounting practices</t>
  </si>
  <si>
    <t>3.1 Use the most appropriate interventions and the best available scientific knowledge, including Indigenous, traditional and local knowledge</t>
  </si>
  <si>
    <t>3.1 Appropriate interventions to maintain or improve the health of the ecosystem</t>
  </si>
  <si>
    <t>identifying drivers of change</t>
  </si>
  <si>
    <t>Allie comments</t>
  </si>
  <si>
    <t>3.2 Project outcomes are grounded in evidence-based assessments</t>
  </si>
  <si>
    <t>3.2.1 Establish accurate baselines and BAU scenario</t>
  </si>
  <si>
    <t>3.2.2 Ensure transparent and accurate greenhouse gas accounting and monitoring by using a scientifically sound methodology or protocol</t>
  </si>
  <si>
    <t>3.3 Employ adaptive management protocols</t>
  </si>
  <si>
    <t>3.3.1 Employ adaptive mangagement protocols</t>
  </si>
  <si>
    <t>3.3.1 Key Components of adaptive management in high-quality blue carbon projects</t>
  </si>
  <si>
    <t>3.1 Appropriate interventions:</t>
  </si>
  <si>
    <t>3.2 Evidence based assessments:</t>
  </si>
  <si>
    <t>3.3 Adaptive Management:</t>
  </si>
  <si>
    <t xml:space="preserve">• Local trends in ecosystem extent, land use change and upstream influences are not based on spatial data or considered when selecting interventions
</t>
  </si>
  <si>
    <t>• Local land use change and nearby upstream influences are considered when selecting interventions but are not confirmed by satellite mapping or other remote observations</t>
  </si>
  <si>
    <t xml:space="preserve">• Remote sensing data such as satellite imagery are used for site mapping and selecting intervention protocols
</t>
  </si>
  <si>
    <t>4.0 Safeguard Nature</t>
  </si>
  <si>
    <t>4.1 Conserve our planet's remaining intact ecosystems</t>
  </si>
  <si>
    <t xml:space="preserve">• Project does not conduct any external outreach activities or discuss conservation &amp; ecosystem services received with project participants.
</t>
  </si>
  <si>
    <t xml:space="preserve">• Project design includes activities to discuss the importance of target ecosystem with  / to project participants </t>
  </si>
  <si>
    <t>• Project design includes activities that build
understanding of ecosystem service benefits
relevant to project participants.
• External outreach activities promote
conservation and/or sustainable management
of the wider land or seascape.
• Project conducts baseline assessments
of flora and fauna biodiversity.
• Indicators of ecosystem health are documented
and used as a basis for monitoring project
outcomes, including:
• Species richness and relative abundance
• Presence or absence of indicator species (e.g.,
detritivores, bioturbators, grazers)
• Presence or absence of
threatened or endemic species
• Presence of non-native or
invasive species
• Relative abundance of commercial or
subsistence food species</t>
  </si>
  <si>
    <t>• Conservation and restoration efforts likely somewhat improve diversity and/or ecosystem integrity, but these improvements cannot be documented as there is no baseline data.
• Biodiversity targets are not integrated into project goals.</t>
  </si>
  <si>
    <t>• Conservation and restoration of ecosystem diversity and integrity has led to observable positive change, but project has no site level baseline data for comparison.
• Biodiversity targets are not integrated into project goals.</t>
  </si>
  <si>
    <t>4.2 Design projects in accordance with science-based ecological protocols</t>
  </si>
  <si>
    <t>• Project design is not based on any accepted best practice approaches
• Implementation plans are not reviewed with project participants and stakeholders 
• No external guidance has been included</t>
  </si>
  <si>
    <t>• Project design is not based on any accepted best practice approaches
•Implementation plans have been reviewed by project participants and limited feedback incorporated
• No external guidance has been included</t>
  </si>
  <si>
    <t>4.3 Do no harm</t>
  </si>
  <si>
    <t>1.3 Do no harm</t>
  </si>
  <si>
    <t>• Does not consider impact of project implementation on adjacent areas or ecosystems</t>
  </si>
  <si>
    <t xml:space="preserve">•  Project implementation is designed to mitigate negative impacts on adjacent areas
• Adjacent areas or ecosystems are monitored in case of negative impacts of project implementation
• Crediting projects monitor neighboring areas for leakage / activity displacement.
</t>
  </si>
  <si>
    <t>1.1 Conserve ecosystems</t>
  </si>
  <si>
    <t>1.2 Science-based project design</t>
  </si>
  <si>
    <t>5.0 Empower People</t>
  </si>
  <si>
    <t>5.1 Social safeguards</t>
  </si>
  <si>
    <t>5.1.1 Ensure that Free, Prior and Informed Consent (FPIC) is established</t>
  </si>
  <si>
    <t xml:space="preserve">N/A: The project sites are not used, accessed, or in close proximity to any communities or other user groups. </t>
  </si>
  <si>
    <t>Score</t>
  </si>
  <si>
    <t xml:space="preserve">• Consent was given verbally and is not supported by a countersigned project proposal. 
• No third party observation or support, negotiations may not have been well balanced. 
• Project developer shared minimal information with no opposing or alternative points of view represented. </t>
  </si>
  <si>
    <t xml:space="preserve">• Consent to a project proposal was given in writing.
• No third party observation or support, negotiations may not have been well balanced. 
• Project developer shared minimal information with no opposing or alternative points of view represented. </t>
  </si>
  <si>
    <t>5.1.2 Ensure inclusive participation</t>
  </si>
  <si>
    <t xml:space="preserve">• Social engagement processes are ad hoc 
• Informal records are kept for internal use </t>
  </si>
  <si>
    <t>• Social engagement processes are designed and delivered in line with a published best practice framework.
• Social engagement processes are clearly documented, including records of attendance at meetings and activities
• Formal records are kept for internal use</t>
  </si>
  <si>
    <t>5.1.3 Ensure feedback, accountability and grievance mechanisms are available to all rightsholders and stakeholders</t>
  </si>
  <si>
    <t xml:space="preserve">• There is no formal grievance mechanism, project uses informal feedback only.
</t>
  </si>
  <si>
    <t xml:space="preserve">• A feedback and grievance mechanism is in place but it is not given priority and not all project participants may be aware of its existence or how to use it.
• Informal feedback structures and stakeholder meetings are in place and functional.
</t>
  </si>
  <si>
    <t>• The grievance mechanism includes multiple communication pathways which are safely accessible or equitable for all stakeholders.
• The mechanism has clear steps and processes in place, is actioned in a timely and impartial manner, and results in a tangible outcome.
• There is a clear third-party appeals process for any contested decisions.
• Full records are kept.</t>
  </si>
  <si>
    <t>• The grievance mechanism includes multiple communication pathways which are safely accessible or equitable for all stakeholders.
• The mechanism has clear steps and processes in place, is actioned in a timely and impartial manner, and results in a tangible outcome.
• There is a clear third-party appeals process for any contested decisions, followed by the option to access legal action if necessary.
• Full records are kept.</t>
  </si>
  <si>
    <t>5.2 Inclusive project design</t>
  </si>
  <si>
    <t>5.2.1 Respect traditional land use practices and legal rights to land, resources and carbon</t>
  </si>
  <si>
    <t>• Use of the site is not permitted, including low-impact or non-damaging use.
• Restrictions to site access are not agreed in advance with users and may be indefinite.
• Access to the site is typically closed to local communities / stakeholders.</t>
  </si>
  <si>
    <t>• Some non-damaging or low-impact uses of the site are permitted, but outside the framework of an agreed sustainable management policy.
• Which activities can continue and which require a change in practice was decided by project management.</t>
  </si>
  <si>
    <t xml:space="preserve">• Alternative livelihoods or other compensatory measures have not been risk assessed.
• Records of alternative livelihoods consultations are missing or decisions were made without a full consultation process. 
</t>
  </si>
  <si>
    <r>
      <t xml:space="preserve">• Project goals include training and recruiting community members into diverse roles within the project team, including management roles.
• Traditional community leadership roles </t>
    </r>
    <r>
      <rPr>
        <sz val="12"/>
        <color rgb="FF7030A0"/>
        <rFont val="Calibri Light"/>
        <family val="2"/>
        <scheme val="major"/>
      </rPr>
      <t>are</t>
    </r>
    <r>
      <rPr>
        <sz val="12"/>
        <color theme="1"/>
        <rFont val="Calibri Light"/>
        <family val="2"/>
        <scheme val="major"/>
      </rPr>
      <t xml:space="preserve"> integrated into project management structure.
</t>
    </r>
    <r>
      <rPr>
        <sz val="12"/>
        <rFont val="Calibri Light"/>
        <family val="2"/>
        <scheme val="major"/>
      </rPr>
      <t>• Local leaders and team members are included and financially supported</t>
    </r>
    <r>
      <rPr>
        <sz val="12"/>
        <color theme="1"/>
        <rFont val="Calibri Light"/>
        <family val="2"/>
        <scheme val="major"/>
      </rPr>
      <t xml:space="preserve"> to participate in regional or national meetings and international forums.</t>
    </r>
  </si>
  <si>
    <t>5.3 Community equity</t>
  </si>
  <si>
    <t>5.3.1 Ensure locally relevant gender integration</t>
  </si>
  <si>
    <t>• Project principally deals directly with male leaders and community members.
• Factors involving women’s, female presenting, and non-gender conforming people’s participation or safety are not specifically considered.
• The project team may or may not be gender inclusive; there is no formalised process in place to ensure it.</t>
  </si>
  <si>
    <t>5.3.2 Empower local communities to define equitable benefit sharing</t>
  </si>
  <si>
    <t xml:space="preserve">• The only measures in place for benefits to reach local stakeholders are around access or use of project areas with increased productivity.
• No third-party observation is included.
</t>
  </si>
  <si>
    <t>• There are attempts at equitable benefit-sharing but decision-making is led by project partners and/or funders with little or no local stakeholder participation.
• Third-party observation is not considered or included.
• Participants have the right to withhold consent.
• Negotiations are documented.</t>
  </si>
  <si>
    <t>• Indigenous people and local communities have a clear understanding of project benefits and impacts and are able to define that the benefits they receive are fair and equitable.
• Any power imbalances in defining benefit sharing are mitigated via provision of access to third party oversight, and/or qualified neutral advice, including legal advice where necessary.
• Participants have the right to withhold consent.
• Negotiations are clearly documented with records available to all parties in appropriate languages.</t>
  </si>
  <si>
    <t>6.0 Mobilize high-integrity capital</t>
  </si>
  <si>
    <t>6.1 Funding integrity</t>
  </si>
  <si>
    <t>6.1.1 Establishing Financier Integrity</t>
  </si>
  <si>
    <t>(For projects not producing credits)</t>
  </si>
  <si>
    <t xml:space="preserve">• The project does not conduct due diligence on finance sources
• No guardrails around financier integrity in place, such as exclusion of finance linked to highly polluting or damaging industry without credible emissions reductions goals
</t>
  </si>
  <si>
    <t>(For projects producing credits)</t>
  </si>
  <si>
    <t>6.1.2 High Integrity Claims</t>
  </si>
  <si>
    <t xml:space="preserve">• Project partners do not provide any guidance or restriction on language used by investors/buyers and there is a risk of project being used for greenwashing.
</t>
  </si>
  <si>
    <t>NA</t>
  </si>
  <si>
    <t>6.2 Financial Transparency</t>
  </si>
  <si>
    <t>6.2.2 Accounting and disclosure of project costs</t>
  </si>
  <si>
    <t>6.3 Design agreements and contracts to promote fair and transparent pricing and compensation</t>
  </si>
  <si>
    <t>6.3.1 Fair and transparent agreements</t>
  </si>
  <si>
    <t>6.3.2 Finance considerations for carbon crediting projects</t>
  </si>
  <si>
    <t>• The project is locked into a lifetime fixed sale price for the majority of credits produced.
• The risk of rising operational costs is not balanced by retaining undiscounted credits for sale on the open market.
• The project may have agreed to one single up-front payment for the total predicted emissions reductions and be exposed to high levels of future financial risk, or the risk of non-delivery.</t>
  </si>
  <si>
    <t>6.3 Agreements &amp; contracts</t>
  </si>
  <si>
    <t xml:space="preserve">Site name or ID:  </t>
  </si>
  <si>
    <t xml:space="preserve">Project start year:  </t>
  </si>
  <si>
    <t xml:space="preserve">Assessment year:  </t>
  </si>
  <si>
    <t>PRINCIPLE 1.  Design for Sustainability</t>
  </si>
  <si>
    <t>PRINCIPLE 4. Safeguard Nature</t>
  </si>
  <si>
    <t>Project durability</t>
  </si>
  <si>
    <t>Conserve ecosystems</t>
  </si>
  <si>
    <t>Risk assessment</t>
  </si>
  <si>
    <t>Science-based project design</t>
  </si>
  <si>
    <t>Risk mitigation</t>
  </si>
  <si>
    <t>Do no harm</t>
  </si>
  <si>
    <t>PRINCIPLE 2. Operate Locally and Contextually</t>
  </si>
  <si>
    <t>PRINCIPLE 5. Empower People</t>
  </si>
  <si>
    <t>Design according to local context</t>
  </si>
  <si>
    <t>Social safeguards</t>
  </si>
  <si>
    <t>Working with local partners</t>
  </si>
  <si>
    <t>Inclusive design</t>
  </si>
  <si>
    <t>Engage with policy</t>
  </si>
  <si>
    <t>Community equity</t>
  </si>
  <si>
    <t>PRINCIPLE 3.Employ Best Practice</t>
  </si>
  <si>
    <t>PRINCIPLE 6. High Integrity Capital</t>
  </si>
  <si>
    <t>Appropriate interventions</t>
  </si>
  <si>
    <t>High-integrity finance</t>
  </si>
  <si>
    <t>Evidence-based outcomes</t>
  </si>
  <si>
    <t>Financial transparency</t>
  </si>
  <si>
    <t>Adaptive management</t>
  </si>
  <si>
    <t>Fair agreements &amp; contracts</t>
  </si>
  <si>
    <t>AT.OU.1</t>
  </si>
  <si>
    <t>shade</t>
  </si>
  <si>
    <t>value</t>
  </si>
  <si>
    <t>class</t>
  </si>
  <si>
    <t>AT.OU.2</t>
  </si>
  <si>
    <t>class0</t>
  </si>
  <si>
    <t>AT.OU.3</t>
  </si>
  <si>
    <t>class1</t>
  </si>
  <si>
    <t>AT.OU.4</t>
  </si>
  <si>
    <t>class2</t>
  </si>
  <si>
    <t>AT.OU.5</t>
  </si>
  <si>
    <t>AT.IS.1</t>
  </si>
  <si>
    <t>EE.HL.5</t>
  </si>
  <si>
    <t>actReg</t>
  </si>
  <si>
    <t>AT.IS.2</t>
  </si>
  <si>
    <t>actRegValue</t>
  </si>
  <si>
    <t>AT.IS.3</t>
  </si>
  <si>
    <t>actRegCode</t>
  </si>
  <si>
    <t>AT.IS.4</t>
  </si>
  <si>
    <t>AT.IS.5</t>
  </si>
  <si>
    <t>AT.CN.1</t>
  </si>
  <si>
    <t>AT.CN.2</t>
  </si>
  <si>
    <t>AT.CN.3</t>
  </si>
  <si>
    <t>AT.CN.4</t>
  </si>
  <si>
    <t>AT.CN.5</t>
  </si>
  <si>
    <t>PC.SP.1</t>
  </si>
  <si>
    <t>PC.SP.2</t>
  </si>
  <si>
    <t>PC.SP.3</t>
  </si>
  <si>
    <t>PC.SP.4</t>
  </si>
  <si>
    <t>PC.SP.5</t>
  </si>
  <si>
    <t>PC.SC.1</t>
  </si>
  <si>
    <t>PC.SC.2</t>
  </si>
  <si>
    <t>PC.SC.3</t>
  </si>
  <si>
    <t>PC.SC.4</t>
  </si>
  <si>
    <t>PC.SC.5</t>
  </si>
  <si>
    <t>PC.WC.1</t>
  </si>
  <si>
    <t>PC.WC.2</t>
  </si>
  <si>
    <t>PC.WC.3</t>
  </si>
  <si>
    <t>PC.WC.4</t>
  </si>
  <si>
    <t>PC.WC.5</t>
  </si>
  <si>
    <t>SC.DP.1</t>
  </si>
  <si>
    <t>SC.DP.2</t>
  </si>
  <si>
    <t>SC.DP.3</t>
  </si>
  <si>
    <t>SC.DP.4</t>
  </si>
  <si>
    <t>SC.DP.5</t>
  </si>
  <si>
    <t>SC.DA.1</t>
  </si>
  <si>
    <t>SC.DA.2</t>
  </si>
  <si>
    <t>SC.DA.3</t>
  </si>
  <si>
    <t>SC.DA.4</t>
  </si>
  <si>
    <t>SC.DA.5</t>
  </si>
  <si>
    <t>SC.NU.1</t>
  </si>
  <si>
    <t>SC.NU.2</t>
  </si>
  <si>
    <t>SC.NU.3</t>
  </si>
  <si>
    <t>SC.NU.4</t>
  </si>
  <si>
    <t>SC.NU.5</t>
  </si>
  <si>
    <t>CS.AS.1</t>
  </si>
  <si>
    <t>CS.AS.2</t>
  </si>
  <si>
    <t>CS.AS.3</t>
  </si>
  <si>
    <t>CS.AS.4</t>
  </si>
  <si>
    <t>CS.AS.5</t>
  </si>
  <si>
    <t>CS.AT.1</t>
  </si>
  <si>
    <t>CS.AT.2</t>
  </si>
  <si>
    <t>CS.AT.3</t>
  </si>
  <si>
    <t>CS.AT.4</t>
  </si>
  <si>
    <t>CS.AT.5</t>
  </si>
  <si>
    <t>CS.SM.1</t>
  </si>
  <si>
    <t>CS.SM.2</t>
  </si>
  <si>
    <t>CS.SM.3</t>
  </si>
  <si>
    <t>CS.SM.4</t>
  </si>
  <si>
    <t>CS.SM.5</t>
  </si>
  <si>
    <t>EF.PR.1</t>
  </si>
  <si>
    <t>EF.PR.2</t>
  </si>
  <si>
    <t>EF.PR.3</t>
  </si>
  <si>
    <t>EF.PR.4</t>
  </si>
  <si>
    <t>EF.PR.5</t>
  </si>
  <si>
    <t>EF.HA.1</t>
  </si>
  <si>
    <t>EF.HA.2</t>
  </si>
  <si>
    <t>EF.HA.3</t>
  </si>
  <si>
    <t>EF.HA.4</t>
  </si>
  <si>
    <t>EF.HA.5</t>
  </si>
  <si>
    <t>EF.RS.1</t>
  </si>
  <si>
    <t>EF.RS.2</t>
  </si>
  <si>
    <t>EF.RS.3</t>
  </si>
  <si>
    <t>EF.RS.4</t>
  </si>
  <si>
    <t>EF.RS.5</t>
  </si>
  <si>
    <t>EE.LF.1</t>
  </si>
  <si>
    <t>EE.LF.2</t>
  </si>
  <si>
    <t>EE.LF.3</t>
  </si>
  <si>
    <t>EE.LF.4</t>
  </si>
  <si>
    <t>EE.LF.5</t>
  </si>
  <si>
    <t>EE.GF.1</t>
  </si>
  <si>
    <t>EE.GF.2</t>
  </si>
  <si>
    <t>EE.GF.3</t>
  </si>
  <si>
    <t>EE.GF.4</t>
  </si>
  <si>
    <t>EE.GF.5</t>
  </si>
  <si>
    <t>EE.HL.1</t>
  </si>
  <si>
    <t>EE.HL.2</t>
  </si>
  <si>
    <t>EE.HL.3</t>
  </si>
  <si>
    <t>EE.HL.4</t>
  </si>
  <si>
    <t>• The project conducted an ecological risk assessment.
• The project identified risks to the project site such as sea level rise, heat stress, changing rainfall and severe weather.
• Risk assessment outcomes informed project design and implementation.</t>
  </si>
  <si>
    <t xml:space="preserve">• The project conducted an ecological risk assessment.
• The project identified risks to the project site such as sea level rise, heat stress, changing rainfall and severe weather.
• Risk assessment outcomes informed project design and implementation.
• Risks to the project site are monitored to mitigate, respond, or adapt to potential impacts.
</t>
  </si>
  <si>
    <t xml:space="preserve">• Project goals and design have not considered alignment with national policies or action plans. 
</t>
  </si>
  <si>
    <t xml:space="preserve">• Project has not produced a baseline scenario against which to measure outcomes or indicators of progress
• Unclear if the project is designed to specifically address the drivers of ecosystem loss or degradation
</t>
  </si>
  <si>
    <t>• Project produces Business as Usual (BAU) scenario using site specific evidence to link to ecological OR socioeconomic drivers of change.
• Unclear if the project is designed to specifically address the drivers of ecosystem loss or degradation</t>
  </si>
  <si>
    <t xml:space="preserve">• Project produces Business as Usual (BAU) scenario using site specific evidence to link to ecological AND socioeconomic drivers of change.
• Project design specifically addresses drivers of loss or degradation, or barriers to regeneration identified in the BAU scenario.
• Project theory of change articulates how ecological and/or social outcomes compare to BAU scenario
</t>
  </si>
  <si>
    <r>
      <t>• Project produces Business as Usual (BAU) scenario using site specific evidence to link to ecological AND socioeconomic drivers of change.
• Project design specifically addresses drivers of loss or degradation, or barriers to regeneration identified in the BAU scenario.
• Project theory of change articulates how ecological and/or social outcomes compare to BAU scenario
• Project able to clearly demonstrate additionality to existing management strategies (environmental, social, economic, governance etc.).</t>
    </r>
    <r>
      <rPr>
        <strike/>
        <sz val="12"/>
        <color rgb="FF7030A0"/>
        <rFont val="Calibri Light"/>
        <family val="2"/>
        <scheme val="major"/>
      </rPr>
      <t xml:space="preserve">
</t>
    </r>
  </si>
  <si>
    <t>• Project produces Business as Usual (BAU) scenario using site specific evidence to link to ecological AND socioeconomic drivers of change.
• Project design specifically addresses drivers of loss or degradation, or barriers to regeneration identified in the BAU scenario.
• Project theory of change articulates how ecological and/or social outcomes compare to BAU scenario AND is able to quantify project outcomes compared to the ecological and/or socioeconomic baseline scenarios.
• Project able to clearly demonstrate additionality to existing management strategies (environmental, social, economic, governance etc.).</t>
  </si>
  <si>
    <t>• The project conducted an ecological risk assessment.
• The project identified risks to the project site such as sea level rise, heat stress, changing rainfall and severe weather.
• Risk assessment outcomes informed project design and implementation.
• Risks to the project site are monitored to mitigate, respond, or adapt to potential impacts.
• Risk assessment is repeated at site-relevant intervals or in response to changing ecological conditions.</t>
  </si>
  <si>
    <t xml:space="preserve">• The project conducted a risk assessment for human causes of project failure or reversal
• The project identified risks to the project site such as fishing gear damage to seagrass or cutting of mangroves
• Risk assessment outcomes informed project design and implementation.
• The project monitors human impacts on project site and nearby ecosystem, and results inform response actions. 
</t>
  </si>
  <si>
    <t xml:space="preserve">• The project conducted a risk assessment for human causes of project failure or reversal
• The project identified risks to the project site such as fishing gear damage to seagrass or cutting of mangroves
• Risk assessment outcomes informed project design and implementation.
• The project monitors human impacts on project site and nearby ecosystem, and results inform response actions. 
• Local social changes and community satisifaction with the project are monitored, and results inform response actions. 
• Actions for mitigation are co-designed with project participants and/or stakeholders. 
• Risk assessment and mitigation is repeated at site-relevant intervals or in response to changing social or community dynamics.
</t>
  </si>
  <si>
    <t xml:space="preserve">• The project conducted a risk assessment for financial causes of project failure or reversal. 
• Risk assessment outcomes were incorporated into design of project finances and funding/income streams.
• Risk assessment specifically includes financial risks to IPs &amp; LCs from project implementation. 
• Crediting projects include assessment of the risk of reversal associated with loss of income at the end of the crediting period, carried out at least five years in advance.
•Project financial plan includes periodic update of risk assessment and adaptive management planning.
</t>
  </si>
  <si>
    <t xml:space="preserve">• The project conducts risk assessments for financial causes of project failure or reversal.
• Risk assessment outcomes were incorporated into design of project finances and funding/income streams.
• Risk assessment specifically includes financial risks to IPs &amp; LCs from project implementation..
• Crediting projects include assessment of the risk of reversal associated with loss of income at the end of the crediting period, carried out at least five years in advance.
• Risk assessments are updated annually and outcomes are incorporated into annual review of project finances and funding/income streams, with adaptive management planning strategies employed
</t>
  </si>
  <si>
    <t>• The project conducted a risk assessment for human causes of project failure or reversal
• The project identified risks to the project site such as fishing gear damage to seagrass or cutting of mangroves
• Risk assessment outcomes informed project design and implementation.
• The project monitors human impacts on project site and nearby ecosystem, and results inform response actions. 
• Local social changes and community satisifaction with the project are monitored, and results inform response actions.  
• Actions for mitigation are co-designed with project participants and/or stakeholders.</t>
  </si>
  <si>
    <t xml:space="preserve">• The project has conducted a risk assessment for policy changes likely to cause project failure or reversal.
• Risk assessment outcomes are monitored based on the likelihood and potential timeline for change. 
• Results from policy risk assessments including tenure, governance and access to markets inform project design, monitoring, and adaptive management strategies. 
</t>
  </si>
  <si>
    <t xml:space="preserve">• The project has conducted a risk assessment for policy changes likely to cause project failure or reversal.
• Risk assessment outcomes are monitored based on the likelihood and potential timeline for change. 
• Results from policy risk assessments including tenure, governance and access to markets inform project design, monitoring, and adaptive management strategies. .
• Risk assessments are updated in line with changes in local, regional, or national government.
• Crediting projects monitor policy developments around article 6 or access to markets to inform design of funding/income streams.
</t>
  </si>
  <si>
    <t>• The project has conducted a risk assessment for policy changes likely to cause project failure or reversal.
• Risk assessment outcomes are monitored based on the likelihood and potential timeline for change. 
• Results from policy risk assessments including tenure, governance and access to markets inform project design, monitoring, and adaptive management strategies. 
• Risk assessments are updated in line with changes in local, regional, or national government.
• Crediting projects monitor policy developments around article 6 or access to markets to inform design of funding/income streams.
• Project mitigates policy risk through building relationships with local or national government bodies, or includes relevant bodies as project partners</t>
  </si>
  <si>
    <t xml:space="preserve">1.2 Project durability </t>
  </si>
  <si>
    <t xml:space="preserve">• The project monitors and reports on implementation success at appropriate intervals for less than 1 year after implementation.
• The project trains and employs local staff, but has not built sufficient local capacity to maintain the project site without continued support.
</t>
  </si>
  <si>
    <t>• Project aims for the benefits provided to stakeholders during project period to continue after project ends and has developed a long-term maintenance and management plan.
• The project has begun implementing plans for sustainable alternatives to activities which degrade the ecosystem, co-developed with local stakeholders.
•  Project provides full technical or financial support for stakeholder transition away from damaging activities.
• Site governance achieved during project implementation facilitates longer term management rights.</t>
  </si>
  <si>
    <t xml:space="preserve">• Project has no formally defined risk management or planning to mitigate the risk of reversal after the project funding / implementation period ends. </t>
  </si>
  <si>
    <t xml:space="preserve">This is a self-assessment tool for organizations or companies implementing projects in blue carbon ecosystems. </t>
  </si>
  <si>
    <t>The Progress Wheel can be generated at any stage of the process and is meant to help practitioners improve blue carbon design and implementation.</t>
  </si>
  <si>
    <t>Begin with sheet 1.0 "Design for Sustainability"</t>
  </si>
  <si>
    <t xml:space="preserve">Be careful to only enter one 1 per line, and do not enter any value greater than 1. All other cells in a line should be left blank. </t>
  </si>
  <si>
    <t>For more information or to find supporting resources for the implementation of any of the principles in this tool, download the High-Quality Blue Carbon Practitioner's Guide 2026 here:</t>
  </si>
  <si>
    <t xml:space="preserve">All section numbers in the guidance match the numbers in this tool, and links to supporting tools and products are found throughout each chapter. </t>
  </si>
  <si>
    <t>Your feedback is welcomed. Please direct enquiries to HQBC@oceanriskalliance.org</t>
  </si>
  <si>
    <t xml:space="preserve">• Project has integrated risk management and mitigation strategies, informed by risk assessments. 
• Project risk mitigation strategies are supported by clear processes such as RACI chart, MEAL plans and adaptive management responses.
</t>
  </si>
  <si>
    <t>• Meetings, trainings and other group activities are designed to be accessible to women, female presenting, and non-conforming people
• The project team prioritizes the safety of women, are sensitive to local gender norms, and do not force participation.
• Meeting attendance records include the number of participants of different genders.
• The project team is gender-balanced, or if not it has a process in place to improve gender balance</t>
  </si>
  <si>
    <t>5.1 Social safeguards:</t>
  </si>
  <si>
    <t>5.2 Inclusive project design:</t>
  </si>
  <si>
    <t>5.3 Community equity:</t>
  </si>
  <si>
    <t>•  A small number of group activities are tailored to be more accessible to women, female presenting, and non-conforming people
• The project team are aware of gender-based safety issues but the project has not yet developed a social safeguarding process which addresses gender concerns. 
• The project team may or may not be gender inclusive; there is no formalised process in place to ensure it.</t>
  </si>
  <si>
    <t>• Deliberate steps are taken to foster gender inclusivity and broad participation, for example, staff members may arrange to join in with women's daily activities to create a safe and informal space for communication.
• The project team prioritizes the safety of women, are sensitive to local gender norms, and do not force participation.
• Meeting attendance records include the number of participants of different genders.
• The project team is gender-balanced
• Project has written gender goals and /or plans and reports on them</t>
  </si>
  <si>
    <t>• Deliberate steps are taken to foster gender inclusivity and broad participation, for example, staff members may arrange to join in with women's daily activities to create a safe and informal space for communication.
• The project team prioritizes the safety of women, are sensitive to local gender norms, and do not force participation.
• Meeting attendance records include the number of participants of different genders.
• The project team is gender-balanced and includes both men and women in senior roles
• Project has written gender goals and/or plans and reports on them
• Has conducted a gender assessment / analysis to understand the complex social and cultural gender norms of the local community, prior to conducting any social engagement.</t>
  </si>
  <si>
    <t>• Indigenous people and local communities have a clear understanding of project benefits and impacts and are able to define the benefits they receive.
• The process of defining benefit sharing is transparent and open to third party oversight.
• Participants have the right to withhold consent.
• Negotiations are clearly documented with records available to all parties.</t>
  </si>
  <si>
    <t>• Indigenous people and local communities have a clear understanding of project benefits and impacts and are able to define that the benefits they receive are fair and equitable.
• The process of defining benefit sharing is transparent and open to third party oversight.
• Participants have the right to withhold consent.
• Negotiations are clearly documented with records available to all parties in appropriate languages</t>
  </si>
  <si>
    <t>• Social engagement processes follow a plan but without reference to any published best practice framework.
• Records are kept for internal use.</t>
  </si>
  <si>
    <r>
      <t>• Social engagement processes are des</t>
    </r>
    <r>
      <rPr>
        <sz val="12"/>
        <rFont val="Calibri Light"/>
        <family val="2"/>
        <scheme val="major"/>
      </rPr>
      <t>igned, delivered</t>
    </r>
    <r>
      <rPr>
        <sz val="12"/>
        <color theme="1"/>
        <rFont val="Calibri Light"/>
        <family val="2"/>
        <scheme val="major"/>
      </rPr>
      <t>, monitored and reported on in accordance with a published best practice framework.
• Social engagement processes are clearly documented, including records of attendance at meetings and activities, and are regularly reviewed and adapted to ensure inclusive and safe participation.
• Formal records are kept for internal use and appropriate results are shared externally via written reports.</t>
    </r>
  </si>
  <si>
    <r>
      <t>• Social engagement processes a</t>
    </r>
    <r>
      <rPr>
        <sz val="12"/>
        <rFont val="Calibri Light"/>
        <family val="2"/>
        <scheme val="major"/>
      </rPr>
      <t>re designed, delivered</t>
    </r>
    <r>
      <rPr>
        <sz val="12"/>
        <color rgb="FF000000"/>
        <rFont val="Calibri Light"/>
        <family val="2"/>
        <scheme val="major"/>
      </rPr>
      <t>, monitored and reported on in accordance with a published best practice framework and certified by a social standard such as Verra CCB or PV Climate.
• Social engagement proce</t>
    </r>
    <r>
      <rPr>
        <sz val="12"/>
        <rFont val="Calibri Light"/>
        <family val="2"/>
        <scheme val="major"/>
      </rPr>
      <t>sses are regularly reviewed and adapted to ensur</t>
    </r>
    <r>
      <rPr>
        <sz val="12"/>
        <color rgb="FF000000"/>
        <rFont val="Calibri Light"/>
        <family val="2"/>
        <scheme val="major"/>
      </rPr>
      <t>e inclusive and safe participation.
• Aappropriate results are shared externally via written reports.</t>
    </r>
  </si>
  <si>
    <t>• Project social engagement and safeguarding processes are based on external viewpoints and are not informed by local team members or partners. 
• Locally recruited team members understand local social and cultural norms but are not included in project management decisions.
• Project does not implement special efforts to ensure minority groups are included in social engagement processes.</t>
  </si>
  <si>
    <r>
      <t xml:space="preserve">• Social engagement processes and social standards are not yet considered. The project has secured permission to operate </t>
    </r>
    <r>
      <rPr>
        <sz val="12"/>
        <color rgb="FF7030A0"/>
        <rFont val="Calibri Light"/>
        <family val="2"/>
        <scheme val="major"/>
      </rPr>
      <t xml:space="preserve">but </t>
    </r>
    <r>
      <rPr>
        <sz val="12"/>
        <color theme="1"/>
        <rFont val="Calibri Light"/>
        <family val="2"/>
        <scheme val="major"/>
      </rPr>
      <t xml:space="preserve">has not yet engaged further with potentially impacted communities or other stakeholders. </t>
    </r>
  </si>
  <si>
    <r>
      <t xml:space="preserve">• Project social engagement and safeguarding processes are effectively informed and facilitated by locally recruited team members or partners.
</t>
    </r>
    <r>
      <rPr>
        <sz val="12"/>
        <rFont val="Calibri Light"/>
        <family val="2"/>
        <scheme val="major"/>
      </rPr>
      <t>• Local teams and partners understand local social and cultural norms and inform project management decisions</t>
    </r>
    <r>
      <rPr>
        <sz val="12"/>
        <color theme="1"/>
        <rFont val="Calibri Light"/>
        <family val="2"/>
        <scheme val="major"/>
      </rPr>
      <t xml:space="preserve">
• Project has identified different groups within the community, including minority groups, and invites participation in community meetings and project activities.
</t>
    </r>
    <r>
      <rPr>
        <sz val="12"/>
        <rFont val="Calibri Light"/>
        <family val="2"/>
        <scheme val="major"/>
      </rPr>
      <t xml:space="preserve">• Project design acknowledges and incorporates the perspectives of project affected people </t>
    </r>
  </si>
  <si>
    <r>
      <t>• The existence of a fee</t>
    </r>
    <r>
      <rPr>
        <sz val="12"/>
        <rFont val="Calibri Light"/>
        <family val="2"/>
        <scheme val="major"/>
      </rPr>
      <t>dback and grievance mechanism, how it works</t>
    </r>
    <r>
      <rPr>
        <sz val="12"/>
        <color theme="1"/>
        <rFont val="Calibri Light"/>
        <family val="2"/>
        <scheme val="major"/>
      </rPr>
      <t>, and how to use it are clearly communicated to all parties participating in project activities.
• Informal feedback structures and stakeholder meetings are in place and functional.
• Feedback and grievance mechanisms are aligned with international human rights standards.</t>
    </r>
  </si>
  <si>
    <t>• The existence of a feedback and grievance mechanism, how it works, and how to use it are clearly communicated to all parties participating in project activities.
• Informal feedback structures and stakeholder meetings are in place and functional.
• Feedback and grievance mechanisms are aligned with international human rights standards.
• Feedback and grievance mechanisms are reviewed and updated periodically to ensure they remain effective.</t>
  </si>
  <si>
    <t>• The existence of a feedback and grievance mechanism, how it works, and how to use it are clearly communicated to all parties participating in project activities.
• Informal feedback structures and stakeholder meetings are in place and functional
• Feedback and grievance mechanisms are aligned with international human rights standards.
• Feedback and grievance mechanisms are reviewed and updated periodically to ensure they remain effective.
• Access to a feedback and grievance mechanism is extended to external stakeholders potentially impacted by project activities.</t>
  </si>
  <si>
    <t>•There is no third-party appeals process in place.
• Records may not be kept in a structured fashion.
• (Also select this column if a grievance mechanism has not been considered or implemented.)</t>
  </si>
  <si>
    <t>• A formal grievance mechanism is in place but with only one communication pathway (e.g., online form).
• A third-party appeals process is in place but is not fully clear and/or accessible.
• Some written records are kept.</t>
  </si>
  <si>
    <r>
      <t xml:space="preserve">• The grievance mechanism includes one </t>
    </r>
    <r>
      <rPr>
        <sz val="12"/>
        <color rgb="FF7030A0"/>
        <rFont val="Calibri Light"/>
        <family val="2"/>
        <scheme val="major"/>
      </rPr>
      <t>or more</t>
    </r>
    <r>
      <rPr>
        <sz val="12"/>
        <color theme="1"/>
        <rFont val="Calibri Light"/>
        <family val="2"/>
        <scheme val="major"/>
      </rPr>
      <t xml:space="preserve"> communication pathway</t>
    </r>
    <r>
      <rPr>
        <sz val="12"/>
        <color rgb="FF7030A0"/>
        <rFont val="Calibri Light"/>
        <family val="2"/>
        <scheme val="major"/>
      </rPr>
      <t>s</t>
    </r>
    <r>
      <rPr>
        <sz val="12"/>
        <color theme="1"/>
        <rFont val="Calibri Light"/>
        <family val="2"/>
        <scheme val="major"/>
      </rPr>
      <t xml:space="preserve"> which </t>
    </r>
    <r>
      <rPr>
        <sz val="12"/>
        <color rgb="FF7030A0"/>
        <rFont val="Calibri Light"/>
        <family val="2"/>
        <scheme val="major"/>
      </rPr>
      <t>are</t>
    </r>
    <r>
      <rPr>
        <sz val="12"/>
        <color theme="1"/>
        <rFont val="Calibri Light"/>
        <family val="2"/>
        <scheme val="major"/>
      </rPr>
      <t xml:space="preserve"> considered accessible or equitable for all project participants.
• The mechanism has clear steps and processes in place, is impartial, and results in a tangible outcome.
• Full records are kept.</t>
    </r>
  </si>
  <si>
    <t>• The project has not effectively identified local or jurisdictional governance entities relevant to legal implementation of project and may be operating in a legal grey area, for example with unclear land tenure resolution.
• Projects funded by market mechanisms transact ecosystem services such as carbon or biodiversity online without clear legal permissions.</t>
  </si>
  <si>
    <t>• The project has identified local or jurisdictional governance entities relevant to the management and/or restoration of blue carbon ecosystems and has secured permission to operate.
• Projects funded by market mechanisms have secured rights to transact ecosystem services such as carbon or biodiversity.</t>
  </si>
  <si>
    <t>• Project design is based on one or more restoration and/or conservation protocols widely accepted as best practice and aligned with project context.
• Selected interventions directly target drivers of ecosystem loss or degradation.
• Implementation plans have been shared with project participants and stakeholders to incorporate their feedback.
• Project team has reviewed previous site management activities</t>
  </si>
  <si>
    <t>• Project design is based on one or more restoration and/or conservation protocols widely accepted as best practice and aligned with project context.
• Selected interventions directly target drivers of ecosystem loss or degradation.
• Implementation plans have been co-designed with project participants and stakeholder feedback incorporated. 
• Project team has reviewed previous site management activities. 
• Project team has received training in project design and implementation aligned with modern best practices OR Project design has been reviewed by external experts.</t>
  </si>
  <si>
    <t>• Project design is based on one or more restoration and/or conservation protocols widely accepted as best practice and aligned with project context.
• Selected interventions directly target drivers of ecosystem loss or degradation.
• Implementation plans have been co-designed with project participants and stakeholder feedback incorporated. 
• Project team has reviewed previous site management activities. 
• Project team has received training in project design and implementation aligned with modern best practices AND Project design has been reviewed by external experts.</t>
  </si>
  <si>
    <t>• Project design includes activities that build understanding of ecosystem service benefits relevant to project participants.
• External outreach activities promote conservation and/or sustainable management of the wider land or seascape beyond project boundaries.</t>
  </si>
  <si>
    <r>
      <t>• Project design includes activities to di</t>
    </r>
    <r>
      <rPr>
        <sz val="12"/>
        <rFont val="Calibri Light"/>
        <family val="2"/>
        <scheme val="major"/>
      </rPr>
      <t xml:space="preserve">scuss the importance of target ecosystem with project participants, and builds community capacity to teach others. 
• External outreach activities promote conservation and/or sustainable management of the wider land or seascape beyond project boundaries, and link conservation </t>
    </r>
    <r>
      <rPr>
        <sz val="12"/>
        <color theme="1"/>
        <rFont val="Calibri Light"/>
        <family val="2"/>
        <scheme val="major"/>
      </rPr>
      <t xml:space="preserve">to the provision of ecosystem services which provide tangible benefits.  
•Project engages in advocacy or capacity building to support the conservation or improved management of areas beyond project boundaries. </t>
    </r>
  </si>
  <si>
    <r>
      <rPr>
        <sz val="12"/>
        <rFont val="Calibri Light"/>
        <family val="2"/>
        <scheme val="major"/>
      </rPr>
      <t xml:space="preserve">• Project design includes activities to discuss the importance of target ecosystem with project participants, and builds community capacity to teach others. 
• External outreach activities promote conservation and/or sustainable management of the wider land or seascape beyond project boundaries, and link conservation to the provision of ecosystem services which provide tangible benefits.  
•Project engages in advocacy or capacity building to support the conservation or improved management of areas beyond project boundaries. 
</t>
    </r>
    <r>
      <rPr>
        <sz val="12"/>
        <color theme="1"/>
        <rFont val="Calibri Light"/>
        <family val="2"/>
        <scheme val="major"/>
      </rPr>
      <t xml:space="preserve">•Project incorporates areas of conservation or improved management, with or without restoration areas. </t>
    </r>
  </si>
  <si>
    <t xml:space="preserve">• Project conducts baseline assessments of selected flora and fauna biodiversity.
• Indicators of ecosystem health are documented and used as a basis for monitoring project outcomes, for example:
• Presence, absence, or abundance of select indicator species (e.g., detritivores, bioturbators, grazers).
• Presence or absence of threatened or endemic species.
• Presence of non-native or invasive species.
</t>
  </si>
  <si>
    <t xml:space="preserve">• Project conducts baseline assessments of all relevant flora and fauna biodiversity.
• Indicators of ecosystem health are documented and used as a basis for monitoring project outcomes, including:
• Species richness and relative abundance or canopy cover.
• Presence, absence, and abundance of select indicator species (e.g., detritivores, bioturbators, grazers)
• Presence, absence, or abundance of threatened or endemic species
• Presence and abundance of non-native or invasive species.
• Biodiversity targets for selected flora or fauna are included in project goals.
</t>
  </si>
  <si>
    <t>• Restoration or afforestation projects use a monoculture plantation design which does not resemble the biodiversity of a natural ecosystem. 
• Project activities include conversion of existing systems without clear reasoning or impact assessment.
• Project might include use of invasive or non-native species.</t>
  </si>
  <si>
    <t xml:space="preserve">• Project implementation is designed to minimise impacts on adjacent areas but impacts are not monitored outside of project boundary.
</t>
  </si>
  <si>
    <t>• There is a sustainable management plan in place that permits non-damaging or low impact use of the site, preserving traditional practice where possible.
• The management plan was co-developed with community and user groups, and users receive the relevant information to participate. 
• Some training or capacity building in accepted activities and/or alternative resource use is provided.
• Any restrictions to site access are necessary and agreed upon with stakeholders.
• Access to the restoration/ conservation site is open to local communities/ stakeholders, but may remain closed to others.</t>
  </si>
  <si>
    <t>• Non-damaging or low impact uses of the site are able to continue, preserving traditional practice where possible.
• Community and user groups were included when determining which activities can continue and which require a change in practice. 
• Any restrictions to site access are necessary and agreed upon with stakeholders.
• Access to the restoration/ conservation site is open to local communities/ stakeholders but may be restricted or closed to others.</t>
  </si>
  <si>
    <t>• An informal FPIC process has been carried out
• Limited/no plans to continue the FPIC process for the project lifetime.
• Limited/no documentation of the FPIC process</t>
  </si>
  <si>
    <t xml:space="preserve">• Project established de facto or legal management of site without prior consultation and consent of communities or affected people.
• Community or traditional ownership or management rights are not enshrined in law and are therefore not required to be recognised by project. 
• If the project is producing credits, these are claimed as the property of the project developer. </t>
  </si>
  <si>
    <t xml:space="preserve">• Alternative livelihoods or other compensatory measures are proven to be economically viable 
• Alternative livelihoods activities or compensatory measures are selected with the affected user groups through an inclusive process.
• Records are kept of all alternative livelihoods consultations for internal use. </t>
  </si>
  <si>
    <r>
      <t>• Alternative livelihoods or other compensatory measures are risk assessed and proven to be economically viable 
• Alternative livelihoods activities or compensatory measures are selected with the affected user groups through an inclusive process.
• Records are kept of all alternative livelihoods co</t>
    </r>
    <r>
      <rPr>
        <sz val="12"/>
        <rFont val="Calibri Light"/>
        <family val="2"/>
        <scheme val="major"/>
      </rPr>
      <t xml:space="preserve">nsultations for internal use.
• Activities are piloted with affected user groups and/or local partners, and the design or activity choice revised as needed.
• Project is able to articulate and justify choices of alternative livelihoods or other compensatory measures.
</t>
    </r>
  </si>
  <si>
    <r>
      <t xml:space="preserve">• Alternative livelihoods or other compensatory measures are risk assessed and proven to be economically viable 
• Alternative livelihoods activities or compensatory measures are selected with the affected user groups through an inclusive process.
• Records are kept of all alternative livelihoods consultations for internal use.
• Activities are piloted with affected user groups and/or local partners, and the design or activity choice revised as needed.
• Project is able to articulate and justify choices of alternative livelihoods or other compensatory measures.
</t>
    </r>
    <r>
      <rPr>
        <i/>
        <sz val="12"/>
        <color rgb="FF7030A0"/>
        <rFont val="Calibri Light"/>
        <family val="2"/>
        <scheme val="major"/>
      </rPr>
      <t>•</t>
    </r>
    <r>
      <rPr>
        <sz val="12"/>
        <rFont val="Calibri Light"/>
        <family val="2"/>
        <scheme val="major"/>
      </rPr>
      <t xml:space="preserve"> Lessons learned from implementing alternative livelihoods or other compensatory measures are published and freely accessible.</t>
    </r>
  </si>
  <si>
    <r>
      <t>• Project goals include training and recruiting community members into diverse roles within the project team.
• Traditional community leaders</t>
    </r>
    <r>
      <rPr>
        <sz val="12"/>
        <rFont val="Calibri Light"/>
        <family val="2"/>
        <scheme val="major"/>
      </rPr>
      <t>hip roles are integrated into project management structure.
• Local leaders and team members have opportunities to participate in regional</t>
    </r>
    <r>
      <rPr>
        <sz val="12"/>
        <color theme="1"/>
        <rFont val="Calibri Light"/>
        <family val="2"/>
        <scheme val="major"/>
      </rPr>
      <t xml:space="preserve"> or national meetings.</t>
    </r>
  </si>
  <si>
    <r>
      <t xml:space="preserve">• No efforts to </t>
    </r>
    <r>
      <rPr>
        <sz val="12"/>
        <color rgb="FF7030A0"/>
        <rFont val="Calibri Light"/>
        <family val="2"/>
        <scheme val="major"/>
      </rPr>
      <t xml:space="preserve">recruit </t>
    </r>
    <r>
      <rPr>
        <sz val="12"/>
        <color theme="1"/>
        <rFont val="Calibri Light"/>
        <family val="2"/>
        <scheme val="major"/>
      </rPr>
      <t>community members into the project team.
• No consideration of traditional community leadership roles in project management structure.</t>
    </r>
  </si>
  <si>
    <t>• Some training and recruiting community members into limited and/or low-skilled project roles.
• Traditional community leadership roles are recognised but not formally integrated into project management structure.</t>
  </si>
  <si>
    <r>
      <t>• Project goals include training and recruiting community members into diverse roles within the project team, including management roles.
• Traditional community lead</t>
    </r>
    <r>
      <rPr>
        <sz val="12"/>
        <rFont val="Calibri Light"/>
        <family val="2"/>
        <scheme val="major"/>
      </rPr>
      <t>ership roles are</t>
    </r>
    <r>
      <rPr>
        <sz val="12"/>
        <color theme="1"/>
        <rFont val="Calibri Light"/>
        <family val="2"/>
        <scheme val="major"/>
      </rPr>
      <t xml:space="preserve"> integrated into project management structure.
• Local leaders and team members </t>
    </r>
    <r>
      <rPr>
        <sz val="12"/>
        <rFont val="Calibri Light"/>
        <family val="2"/>
        <scheme val="major"/>
      </rPr>
      <t>have opportunities to partic</t>
    </r>
    <r>
      <rPr>
        <sz val="12"/>
        <color theme="1"/>
        <rFont val="Calibri Light"/>
        <family val="2"/>
        <scheme val="major"/>
      </rPr>
      <t>ipate in regional or national meetings and international forums.</t>
    </r>
  </si>
  <si>
    <t>5.2.2 Empowering local communities with the means to participate and lead</t>
  </si>
  <si>
    <t xml:space="preserve">• Training or capacity building activities are not specifically included in project goals.
</t>
  </si>
  <si>
    <t xml:space="preserve">• Training provided is limited to physical site work related to project implementation only
• Capacity building activities are not specifically included in project goals.
</t>
  </si>
  <si>
    <t>• The project offers training and/or capacity building for community members to participate in project activities such as data collection and monitoring.
• The project facilitates participation in training activities by providing appropriate compensation such as meals, childcare, transport, or other supporting measures.</t>
  </si>
  <si>
    <t>• The project offers training and/or capacity building for community members on a broad range of topics such as financial literacy or sustainable resource management.
• The capacity building program offers participants a choice of training activities.
• Training is given by a recognised training provider or suitably experienced team member. 
• The project facilitates participation in training activities by providing appropriate compensation such as meals, childcare, transport, or other supporting measures.</t>
  </si>
  <si>
    <t>• The project offers training and/or capacity building for community members on a broad range of topics such as financial literacy or sustainable resource management.
• The capacity building program offers participants a choice of training activities.
• Training is given by a recognised training provider.
• The project facilitates participation in training activities by providing appropriate compensation, transport, childcare, or other supporting measures.
• The project provides documentation or references to support trained individuals in accessing work.</t>
  </si>
  <si>
    <t>5.2.2 Empowering local communities with the means to participate and lead:</t>
  </si>
  <si>
    <t>AND 3.2.3 Demonstrate additionality using clear evidence and reasoning</t>
  </si>
  <si>
    <t>For projects reporting on climate mitigation outcomes but not producing carbon credits:</t>
  </si>
  <si>
    <t>For projects producing carbon credits:</t>
  </si>
  <si>
    <r>
      <rPr>
        <sz val="12"/>
        <color rgb="FF000000"/>
        <rFont val="Calibri Light"/>
        <family val="2"/>
      </rPr>
      <t>• Drivers of change in ecosystem extent are not well</t>
    </r>
    <r>
      <rPr>
        <sz val="12"/>
        <rFont val="Calibri Light"/>
        <family val="2"/>
      </rPr>
      <t xml:space="preserve"> documented and therefore not well addressed in project interventions.
• Project interventions and goals are influenced by external funder or partner goals which are not based on site conditions (e.g., working in arbitrarily decided locations, planting X thousand mangroves, focus on one particular species) 
</t>
    </r>
    <r>
      <rPr>
        <strike/>
        <sz val="12"/>
        <color rgb="FF7030A0"/>
        <rFont val="Calibri Light"/>
        <family val="2"/>
      </rPr>
      <t xml:space="preserve">
</t>
    </r>
    <r>
      <rPr>
        <sz val="12"/>
        <color rgb="FF000000"/>
        <rFont val="Calibri Light"/>
        <family val="2"/>
      </rPr>
      <t xml:space="preserve">
</t>
    </r>
  </si>
  <si>
    <t xml:space="preserve">• Project goals and interventions are informed by historic site conditions.
• Local ecological knowledge is informally included. 
</t>
  </si>
  <si>
    <t xml:space="preserve">• Project goals and interventions are not informed by the use of a reference site, historic site conditions or other scientific evidence. 
• Project does not consider local ecological knowledge. 
</t>
  </si>
  <si>
    <t xml:space="preserve">• Drivers of change in ecosystem extent are documented and some of these drivers are addressed in project interventions. 
• Interventions are not co-designed with project participants.
</t>
  </si>
  <si>
    <t xml:space="preserve">• The project has produced a 1-3 year monitoring plan and has begun implementing it.
• The project trains and employs local staff.
• The project has carried out local capacity building for a selection of site maintentance tasks. 
• The project is building sufficient local capacity to maintain the project site without continued support..
• The project has adaptive management plans in place and can be responsive to monitoring results
</t>
  </si>
  <si>
    <t>• The project provides some tangible benefits to stakeholders as a byproduct of restoration or conservation.
• The project has not yet produced clear plans to develop long-term sustainable livelihoods, alternative resourcing or similar long-term benefits.</t>
  </si>
  <si>
    <t xml:space="preserve">• The project provides some tangible benefits to stakeholders as a byproduct of restoration or conservation.
• Project aims for the benefits provided to stakeholders during project period to continue after project ends and is developing a long-term maintenance and management plan.
</t>
  </si>
  <si>
    <t>1.2 Project durability:</t>
  </si>
  <si>
    <t>• The project will continue to provide tangible benefits to stakeholders after the funding/implementation period, supported by a long-term maintenance plan jointly developed with stakeholders. 
• The project is implementing  plans for sustainable alternatives to activities which degrade the ecosystem, co-developed with local stakeholders. 
• The project provides full technical or financial support plan for stakeholder transition away from damaging activities.
• Site governance achieved during project implementation facilitates longer term management rights.</t>
  </si>
  <si>
    <t xml:space="preserve">• The project will continue to provide tangible benefits to stakeholders after the funding/implementation period, supported by a long-term maintenance plan jointly developed with stakeholders. 
• The project is implementing  plans for sustainable alternatives to activities which degrade the ecosystem, co-developed with local stakeholders. 
• The project provides full technical or financial support plan for stakeholder transition away from damaging activities.
• Site governance achieved during project implementation facilitates longer term management rights.
• Stakeholders have successfully transitioned away from any damaging activities and are unlikely to resume them.
</t>
  </si>
  <si>
    <t xml:space="preserve">• The project has produced a 3-5 year monitoring plan and has begun implementing it.
• The project trains and employs local staff.
• The project is building sufficient local capacity to maintain the project site without continued support..
• The project has adaptive management plans in place and can be responsive to monitoring results
</t>
  </si>
  <si>
    <t xml:space="preserve">• The project has produced a monitoring plan extending beyond 5 years and has demonstrated successful implementation.
• The project trains and employs local staff.
• Project capacity building has ensured that local communities have the skills and knowledge to maintain project outcomes beyond the project end date 
• The project has adaptive management plans in place and can be responsive to monitoring results
</t>
  </si>
  <si>
    <t xml:space="preserve">1.3 Risk Mitigation: </t>
  </si>
  <si>
    <t xml:space="preserve">• Project has integrated risk management and mitigation strategies, informed by risk assessments. 
• Project risk mitigation strategies are supported by clear processes such as RACI chart, MEAL plans and adaptive management responses.
• Foreseen risks are allocated to participating parties based the parties’ influence over those risks and/or exposure, and their ability to respond and manage outcomes if risks are realised. 
</t>
  </si>
  <si>
    <t xml:space="preserve">• Project has integrated risk management and mitigation strategies, informed by risk assessments. 
• Project risk mitigation strategies are supported by clear processes such as RACI chart and MEAL plan and adaptive management responses.
• Foreseen risks are allocated to participating parties based the parties’ influence over those risks and/or exposure, and their ability to respond and manage outcomes if risks are realised. 
• Resource and budget plans are informed by risk assessments to ensure there are sufficient resources available to implement adaptive management responses if needed.
</t>
  </si>
  <si>
    <r>
      <rPr>
        <sz val="12"/>
        <rFont val="Calibri Light"/>
        <family val="2"/>
      </rPr>
      <t xml:space="preserve">• Project has a clear financial plan and the appropriate human resources to secure further income past initial grant or crediting period. </t>
    </r>
    <r>
      <rPr>
        <sz val="12"/>
        <color rgb="FFC00000"/>
        <rFont val="Calibri Light"/>
        <family val="2"/>
      </rPr>
      <t xml:space="preserve">
</t>
    </r>
  </si>
  <si>
    <t>• Project has a clear financial plan and the appropriate human resources to secure further income past initial grant or crediting period. 
• Project has, or is in the process of establishing, multiple income streams endowment, investment, or other long-term financial mechanisms in place to maintain project durability. 
• Crediting projects have an exit or financial transition plan in development ahead of the end of crediting income.</t>
  </si>
  <si>
    <t>• Project has a clear financial plan and the appropriate human resources to establish  further income past initial grant or crediting period
• Project has secured continued access to grants or other revenue sufficient to maintain the site and stakeholder benefits once the initial grant period ends. 
• Project has multiple income streams endowment, investment, or other long-term financial plans in place to maintain project durability
• Crediting projects have an exit or financial transition plan in place ahead of the end of crediting income.
• Project partners have access to a network of funder/investor options and/or participate in national or international forums which may increase exposure / access to funding opportunities.</t>
  </si>
  <si>
    <t>• Project has a clear financial managment process and intends to apply for funding beyond initial grant period. 
• Project applies for funding on an ad hoc basis and does not participate in national or international groups which may increase exposure / access to funding opportunities.</t>
  </si>
  <si>
    <t>• The project carried out rigorous stakeholder mapping.
• Project ensured all potentially impacted stakeholder and user groups were contacted, made aware of project plans and able to provide feedback.
• Project maintains clear and communication with priority stakeholder and user groups.</t>
  </si>
  <si>
    <r>
      <rPr>
        <sz val="12"/>
        <color rgb="FF000000"/>
        <rFont val="Calibri Light"/>
        <family val="2"/>
      </rPr>
      <t>• The project carried out rigorous stakeholder mapping.
• Project ensured all potentially impacted stakeholder and user groups were contacted, made aware of project plans and able to pro</t>
    </r>
    <r>
      <rPr>
        <sz val="12"/>
        <rFont val="Calibri Light"/>
        <family val="2"/>
      </rPr>
      <t>vide feedback.
• Project maintains clear and effective communication with stakeholder and user groups based on a formal communication plan.
•  Project has budgeted for and allocated staff time to assess local social and economic context and/or interpret existing research.</t>
    </r>
  </si>
  <si>
    <r>
      <rPr>
        <sz val="12"/>
        <rFont val="Calibri Light"/>
        <family val="2"/>
      </rPr>
      <t>• The project carried out rigorous stakeholder mapping.
• Project ensured all potentially impacted stakeholder and user groups were contacted, made aware of project plans and able to provide feedback.
• Project maintains clear and effective communication with stakeholder and user groups based on a formal communication plan.
•  Project has budgeted for and allocated staff time to assess local social and economic context and/or interpret existing research.</t>
    </r>
    <r>
      <rPr>
        <sz val="12"/>
        <color rgb="FFC00000"/>
        <rFont val="Calibri Light"/>
        <family val="2"/>
      </rPr>
      <t xml:space="preserve">
</t>
    </r>
    <r>
      <rPr>
        <sz val="12"/>
        <rFont val="Calibri Light"/>
        <family val="2"/>
      </rPr>
      <t>• Stakeholder mapping and communication plan updated at site relevant intervals or in response to changing social conditions.</t>
    </r>
    <r>
      <rPr>
        <sz val="12"/>
        <color rgb="FFC00000"/>
        <rFont val="Calibri Light"/>
        <family val="2"/>
      </rPr>
      <t xml:space="preserve">
</t>
    </r>
  </si>
  <si>
    <t xml:space="preserve">• Project has carried out minimal social or economic data collection, limited to dominant stakeholder groups only
• The project is designed considering local social realities but without an established baseline state
• Socioeconomic impacts of project are included in project reporting but are not quantifiable
</t>
  </si>
  <si>
    <t>• The project has no clear social feedback mechanisms in place.
• No monitoring for human driven damage to project site.</t>
  </si>
  <si>
    <r>
      <rPr>
        <sz val="12"/>
        <color rgb="FF000000"/>
        <rFont val="Calibri Light"/>
        <family val="2"/>
        <scheme val="major"/>
      </rPr>
      <t xml:space="preserve">Project goals and interventions are firmly informed by all of the following: 
• Historic site conditions
• Participatory mapping
•Reference sites
</t>
    </r>
    <r>
      <rPr>
        <sz val="12"/>
        <rFont val="Calibri Light"/>
        <family val="2"/>
        <scheme val="major"/>
      </rPr>
      <t xml:space="preserve">• Local knowledge (including Traditional Ecological Knowledge) </t>
    </r>
    <r>
      <rPr>
        <sz val="12"/>
        <color rgb="FFC00000"/>
        <rFont val="Calibri Light"/>
        <family val="2"/>
        <scheme val="major"/>
      </rPr>
      <t xml:space="preserve">
</t>
    </r>
    <r>
      <rPr>
        <sz val="12"/>
        <color rgb="FF000000"/>
        <rFont val="Calibri Light"/>
        <family val="2"/>
        <scheme val="major"/>
      </rPr>
      <t>• Locally relevant peer reviewed scientific evidence</t>
    </r>
  </si>
  <si>
    <t>Project goals and interventions are firmly informed by historic site conditions plus any 3 of the following: 
• Participatory mapping
• Reference sites
• Local knowledge (including Traditional Ecological Knowledge)
• Locally relevant peer reviewed scientific evidence</t>
  </si>
  <si>
    <t xml:space="preserve">• The project does not have any formal adaptive management strategy to respond to failed or underperforming implementation
</t>
  </si>
  <si>
    <t xml:space="preserve">• The project only monitors metrics related to implementation success.
• Adaptive management response plan not developed yet.
</t>
  </si>
  <si>
    <t xml:space="preserve">• The project monitors metrics related to identified risks and implementation progress.
• Employs clear adaptive management strategies to respond to underperformance.
• Adaptive management plans are reviewed and updated periodically.
</t>
  </si>
  <si>
    <t xml:space="preserve">• The project monitors metrics related to identified risks and implementation progress.
• Employs clear adaptive management strategies to respond to underperformance.
• Adaptive management planning integrates continual improvement by having a robust monitoring, evaluation and learning framework.
• Annual monitoring reportsand techniques used are publicly available
</t>
  </si>
  <si>
    <r>
      <rPr>
        <sz val="12"/>
        <rFont val="Calibri Light"/>
        <family val="2"/>
        <scheme val="major"/>
      </rPr>
      <t>• The project monitors metrics related to identified risks and implementation progress.
• Employs clear adaptive management strategies to respond to underperformance.
• Adaptive management planning integrates continual improvement by having a robust monitoring, evaluation and learning framework.</t>
    </r>
    <r>
      <rPr>
        <sz val="12"/>
        <color rgb="FFC00000"/>
        <rFont val="Calibri Light"/>
        <family val="2"/>
        <scheme val="major"/>
      </rPr>
      <t xml:space="preserve">
</t>
    </r>
  </si>
  <si>
    <r>
      <t>• The projec</t>
    </r>
    <r>
      <rPr>
        <sz val="12"/>
        <rFont val="Calibri Light"/>
        <family val="2"/>
        <scheme val="major"/>
      </rPr>
      <t>t has socia</t>
    </r>
    <r>
      <rPr>
        <sz val="12"/>
        <color theme="1"/>
        <rFont val="Calibri Light"/>
        <family val="2"/>
        <scheme val="major"/>
      </rPr>
      <t>l feedback mechanisms in place but they are not linked to a clear adaptive management strategy.
• The project site is monitored for evidence of human driven damage but there are no pre-existing plans to address this.</t>
    </r>
  </si>
  <si>
    <t>• The project has clear social adaptive management strategies and works with project participants to address concerns as part of a regular community engagement program.
• Human driven damage to project site is monitored (eg. stump counts in mangroves, anchor scars in seagrass) and linked to adaptive management plans.</t>
  </si>
  <si>
    <t>• The project has clear social adaptive management strategies and works with communities and partners to address concerns as part of a regular community engagement program.
• Human driven damage to project site is monitored (eg. stump counts in mangroves, anchor scars in seagrass) and linked to adaptive management plans.
• Monitoring, evaluation and learning framework is applied to social elements of project (e.g., participant satisfaction, effectiveness of engagement, cadence and attendance of meetings, engagement in co-design).</t>
  </si>
  <si>
    <t>• The project has clear social adaptive management strategies and works with communities and partners to address concerns as part of a regular community engagement program.
• Human driven damage to project site is monitored (eg. stump counts in mangroves, anchor scars in seagrass) and linked to adaptive management plans.
• Monitoring, evaluation and learning framework is applied to social engagement activities (e.g., participant satisfaction, effectiveness of engagement, cadence and attendance of meetings, engagement in co-design).
• The project shares or publishes their experiencs and methods used in monitoring and addressing human causes of loss and linkages to effective stakeholder and participant engagement</t>
  </si>
  <si>
    <t>• Remote sensing data such as satellite imagery are used for site mapping and selecting intervention protocols
• Identify potential upstream influences affecting project site
• Identify potential downstream impacts of project implementation
• Remote observation data used for site mapping, planning, or monitoring has been ground-truthed.</t>
  </si>
  <si>
    <r>
      <rPr>
        <sz val="12"/>
        <rFont val="Calibri Light"/>
        <family val="2"/>
        <scheme val="major"/>
      </rPr>
      <t>• Remote sensing data such as satellite imagery are used for site mapping and selecting intervention protocols
• Identify potential upstream influences affecting project site
• Identify potential downstream impacts of project implementation
• Remote observation data used for site mapping, planning, or monitoring has been ground-truthed.</t>
    </r>
    <r>
      <rPr>
        <sz val="12"/>
        <color rgb="FF000000"/>
        <rFont val="Calibri Light"/>
        <family val="2"/>
        <scheme val="major"/>
      </rPr>
      <t xml:space="preserve">
• Observe and interpret local trends in ecosystem extent and land use change</t>
    </r>
  </si>
  <si>
    <t>• The project has identified local or jurisdictional governance entities relevant to the management and/or restoration of blue carbon ecosystems and has secured permission to operate.
• Projects funded by market mechanisms have effectively identified relevant government entities to ensure rights to transact ecosystem services such as carbon or biodiversity.
• Project engages local capacity where possible - e.g. universities to assist with scientific expertise or local NGOs with community relationships</t>
  </si>
  <si>
    <t xml:space="preserve">• The project has secured permission to operate, and also maintains an active relationship with local government entities relevant to the management and/or restoration of blue carbon ecosystems.
• Projects funded by market mechanisms have effectively identified relevant government entities to ensure rights to transact ecosystem services such as carbon or biodiversity.
• Project incorporates local capacity as project partners where possible - e.g. partnering with universities to assist with scientific expertise or local NGOs with community relationships.
</t>
  </si>
  <si>
    <t xml:space="preserve">• The project has secured permission to operate, and has effectively engaged or partnered with local government entities  or institutions relevant to the management and/or restoration of blue carbon ecosystems.
• Projects funded by market mechanisms have effectively identified relevant government entities to ensure rights to transact ecosystem services such as carbon or biodiversity.
• Project incorporates local capacity as project partners where possible - e.g. partnering with universities to assist with scientific expertise or local NGOs with community relationships.
• The project shares learnings with other local projects, relevant government entities, NGOs, academia, or other organizations.
</t>
  </si>
  <si>
    <t>• The project concept, feasibility assessment, and design are grounded in local social and economic realities based on reliable data.
• Any in-person socioeconomic data collection is carried out in line with published best practice, is clearly documented, and includes relevant social safeguards.</t>
  </si>
  <si>
    <r>
      <t xml:space="preserve">• The project concept, feasibility assessment, and design are grounded in local social and economic realities based on reliable data, including insights from local organisations, stakeholders and partners.
• Socioeconomic data is included in project reporting, measured against a documented baseline, and reports are transparent and publicly accessible.
• Any in-person socioeconomic data collection is carried out in line with published best practice, is clearly documented, and includes relevant social safeguards.
</t>
    </r>
    <r>
      <rPr>
        <sz val="12"/>
        <rFont val="Calibri Light"/>
        <family val="2"/>
        <scheme val="major"/>
      </rPr>
      <t>• Project has built a clear evidence-based understanding of if, or how, the local economy is connected to or reliant on blue carbon ecosystems, and uses this data to inform their stakeholder engagement and project design.</t>
    </r>
    <r>
      <rPr>
        <sz val="12"/>
        <color rgb="FFC00000"/>
        <rFont val="Calibri Light"/>
        <family val="2"/>
        <scheme val="major"/>
      </rPr>
      <t xml:space="preserve">
</t>
    </r>
    <r>
      <rPr>
        <strike/>
        <sz val="12"/>
        <color rgb="FFC00000"/>
        <rFont val="Calibri Light"/>
        <family val="2"/>
        <scheme val="major"/>
      </rPr>
      <t xml:space="preserve">
</t>
    </r>
  </si>
  <si>
    <r>
      <t xml:space="preserve">• The project concept, feasibility assessment, and design are grounded in local social and economic realities based on reliable data, including insights from local organisations and partners
• Socioeconomic data is included in project reporting, measured against a documented baseline, and reports are transparent and publicly accessible.
• Any in-person socioeconomic data collection is carried out in line with published best practice, is clearly documented, and includes relevant social safeguards.
</t>
    </r>
    <r>
      <rPr>
        <sz val="12"/>
        <color rgb="FFC00000"/>
        <rFont val="Calibri Light"/>
        <family val="2"/>
        <scheme val="major"/>
      </rPr>
      <t xml:space="preserve">
</t>
    </r>
    <r>
      <rPr>
        <strike/>
        <sz val="12"/>
        <color rgb="FFC00000"/>
        <rFont val="Calibri Light"/>
        <family val="2"/>
        <scheme val="major"/>
      </rPr>
      <t xml:space="preserve">
</t>
    </r>
  </si>
  <si>
    <t>• Project broadly aligns with national policies or action plans, but does not articulate alignment with national commitments to international policy targets, for example, climate mitigation or biodiversity plans outlined in NDCs, NBSAPs</t>
  </si>
  <si>
    <t>• The project has ensured all legal requirements for operation are met and is appropriately registered with local and/or national authorities.
• The project is engaged with local and/or national government representatives to ensure there are supporting processes and legal operating frameworks which meet the project’s needs.</t>
  </si>
  <si>
    <r>
      <t>• The project has ensured all legal requirements for operation are met and is appropriately registered with local and/or national authorities.</t>
    </r>
    <r>
      <rPr>
        <sz val="12"/>
        <rFont val="Calibri Light"/>
        <family val="2"/>
        <scheme val="major"/>
      </rPr>
      <t xml:space="preserve">
• The project is engaged with local and/or national government representatives to ensure there are supporting processes and legal operating frameworks which meet the project's needs, and which can be accessed by future projects.
• Project is engaged with local or national policy, for example, through participation in local policy forums, national consultations, or working groups.
</t>
    </r>
  </si>
  <si>
    <t>• The project has ensured all legal requirements for operation are met and is appropriately registered with local and/or national authorities.
• The project is engaged with local and/or national government representatives to ensure there are supporting processes and legal operating frameworks which meet the project's needs, and which can be accessed by future projects.
• Project is engaged with local or national policy, for example, through participation in local policy forums, national consultations, or working groups.
• Participates in international forums (eg GMA) or shares learnings with academics or working groups which produce policy articles related to blue carbon ecosystems.
• Project has served as an effective pilot or example of best practice which informs policy decisions.</t>
  </si>
  <si>
    <t>• Project articulates how it aligns with national commitments to international policy targets, for example, climate mitigation or biodiversity plans outlined in NDCs, NBSAPs, and related national policies or action plans
• Project articulates how it contributes to specific targets of the Sustainable Development Goals
• Project is able to quantify how it contributes to achieving one or more of these targets 
• Carbon crediting projects can articulate how they align with national policy related to Article 6</t>
  </si>
  <si>
    <t>• Project articulates how it aligns with national commitments to international policy targets for example, climate mitigation or biodiversity plans outlined in NDCs, NBSAPs and related national policies or action plans.
• Project articulates how it contributes to specific targets of the Sustainable Development Goals
• Project is able to quantify how it contributes to achieving multiple relevant targets.
• Project actively shares data with the relevant national implementing agencies or government entity.
• Carbon crediting projects can articulate how they align with national policy related to Article 6 and are monitoring policy developments to ensure compliance should any national policies be extended to include VCM projects.</t>
  </si>
  <si>
    <t xml:space="preserve">• Restoration or afforestation projects use a monoculture plantation design which does not resemble the biodiversity of a natural ecosystem.
• Any activities which include conversion of existing systems are based on clear reasoning and impact assessment.
• Conservation or restoration uses appropriate native species only. 
• No use of fertilizers, pesticides or chemical treatments
• Potential negative changes to the current environmental conditions due to project implementation are not assessed in project design. 
</t>
  </si>
  <si>
    <t xml:space="preserve">• The project design efficiently avoids loss of biodiversity.
• Any activities which include conversion of existing systems are based on clear reasoning and impact assessment.
• Conservation or restoration uses appropriate native species only. 
• No use of fertilizers, pesticides or chemical treatments
• Project design avoids reduced water quality, increased erosion, harmful sedimentation or other side effects of project implementation.
</t>
  </si>
  <si>
    <r>
      <t>•  Project implementation is designed to mitigate negative impacts on adjacent areas
• Adjacent areas or ecosystems are monitored in case of negative impacts of project implementation
• Crediting projects monitor neighboring areas for leakage / activity displacement.
• Ensure that hydrological connections with neighbouring areas are maintained allowing tidal exchange or freshwater delivery, and movement of marine creatures.</t>
    </r>
    <r>
      <rPr>
        <i/>
        <sz val="12"/>
        <rFont val="Calibri Light"/>
        <family val="2"/>
        <scheme val="major"/>
      </rPr>
      <t xml:space="preserve">
</t>
    </r>
    <r>
      <rPr>
        <sz val="12"/>
        <rFont val="Calibri Light"/>
        <family val="2"/>
        <scheme val="major"/>
      </rPr>
      <t>•  Where possible, improved management of neighboring areas or ecosystems are integrated into project plans and budget.</t>
    </r>
  </si>
  <si>
    <r>
      <t>•  Project implementation is designed to mitigate negative impacts on adjacent areas
• Adjacent areas or ecosystems are monitored in case of negative impacts of project implementation
• Crediting projects monitor neighboring areas for leakage / activity displacement.</t>
    </r>
    <r>
      <rPr>
        <strike/>
        <sz val="12"/>
        <rFont val="Calibri Light"/>
        <family val="2"/>
        <scheme val="major"/>
      </rPr>
      <t xml:space="preserve">
• </t>
    </r>
    <r>
      <rPr>
        <sz val="12"/>
        <rFont val="Calibri Light"/>
        <family val="2"/>
        <scheme val="major"/>
      </rPr>
      <t>Ensure that hydrological connections with neighbouring areas are maintained allowing tidal exchange or freshwater delivery, and movement of marine creatures.</t>
    </r>
  </si>
  <si>
    <t xml:space="preserve">• The project design efficiently avoids loss of biodiversity.
• Any activities which include conversion of existing systems are based on clear reasoning and impact assessment.
• Conservation or restoration uses appropriate native species only. 
• No use of fertilizers, pesticides or chemical treatments
• Project design avoids reduced water quality, increased erosion, harmful sedimentation or other side effects of project implementation.
• Previous or current causes of harm to project site or neighbouring areas are reduced or halted.
</t>
  </si>
  <si>
    <r>
      <t>• The project design efficiently avoids loss of biodiversity.
• Any activities which include conversion of existing systems are based on clear reasoning and impact assessment.
• Conservation or restoration uses appropriate native species only. 
• No use of fertilizers, pesticides or chemical treatments
• Project design avoids reduced water quality, increased erosion, harmful sedimentation or other side effects of project implementation.
• Previous or current causes of harm to project site or neighbouring areas are reduced or halted.</t>
    </r>
    <r>
      <rPr>
        <strike/>
        <sz val="12"/>
        <rFont val="Calibri Light"/>
        <family val="2"/>
        <scheme val="major"/>
      </rPr>
      <t xml:space="preserve">
</t>
    </r>
    <r>
      <rPr>
        <sz val="12"/>
        <rFont val="Calibri Light"/>
        <family val="2"/>
        <scheme val="major"/>
      </rPr>
      <t>• Emissions from project implementation are considered, and the project does not increase net emissions.</t>
    </r>
  </si>
  <si>
    <t>• Project conducts baseline assessments of all flora and fauna biodiversity.
• Indicators of ecosystem health are documented and used as a basis for monitoring project outcomes, including:
• Species richness and relative abundance or canopy cover.
• Presence, absence, and abundance of select indicator species (e.g., detritivores, bioturbators, grazers)
• Presence, absence, and abundance of threatened or endemic species
• Presence and abundance of non-native or invasive species
• Project additionally monitors the relative abundance of commercial or subsistence food species.
• Aims to fully conserve or restore natural diversity of flora and fauna compared to start baselines.
• Publishes or shares biodiversity data</t>
  </si>
  <si>
    <t>• Project goals and interventions are firmly informed by historic site conditions plus any 2 of the following: 
• Participatory mapping
• Reference sites
• Local knowledge (including Traditional Ecological Knowledge) 
• Locally relevant peer reviewed scientific evidence</t>
  </si>
  <si>
    <t xml:space="preserve">• Land use change data and local historic knowledge are combined to understand ecological and socioeconomic drivers of change.
• Project interventions are designed to mitigate or reduce ecological and socioeconomic drivers of change and degradation.
• Intervention selection considers natural processes such as hydrology, sedimentation, salinity: for example re-opening channels, sediment nourishment and/or reducing erosion, restoring freshwater inputs.
• Project design includes local knowledge and inclusive participatory design.
</t>
  </si>
  <si>
    <r>
      <rPr>
        <sz val="12"/>
        <rFont val="Calibri Light"/>
        <family val="2"/>
      </rPr>
      <t>• Land use change data and local historic knowledge are combined to understand ecological and socioeconomic drivers of change.
• Project interventions are designed to address ecological and socioeconomic drivers of change and degradation.
• Intervention selection considers natural processes such as hydrology, sedimentation, salinity: for example re-opening channels, sediment nourishment and/or reducing erosion, restoring freshwater inputs.
• Project design includes local knowledge and inclusive participatory design.
• Intervention selection based on evidence of which activities have succeeded or failed in similar contexts.</t>
    </r>
    <r>
      <rPr>
        <sz val="12"/>
        <color rgb="FFC00000"/>
        <rFont val="Calibri Light"/>
        <family val="2"/>
      </rPr>
      <t xml:space="preserve">
</t>
    </r>
  </si>
  <si>
    <t>• Land use change data and local historic knowledge are combined to understand ecological and socioeconomic drivers of change.
• Project interventions are designed to address ecological and socioeconomic drivers of change and degradation.
• Intervention selection considers natural processes such as hydrology, sedimentation, salinity: for example re-opening channels, sediment nourishment and/or reducing erosion, restoring freshwater inputs.
• Project design includes local knowledge and inclusive participatory design.
• Intervention selection based on evidence of which activities have succeeded or failed in similar contexts.
• Progress indicators and planned outcomes are based on local reference sites</t>
  </si>
  <si>
    <r>
      <t xml:space="preserve">•  Project social engagement and safeguarding processes are effectively informed and facilitated by locally recruited team members or partners. Additionally, the project employs at least one </t>
    </r>
    <r>
      <rPr>
        <sz val="12"/>
        <color rgb="FF7030A0"/>
        <rFont val="Calibri Light"/>
        <family val="2"/>
        <scheme val="major"/>
      </rPr>
      <t>p</t>
    </r>
    <r>
      <rPr>
        <sz val="12"/>
        <rFont val="Calibri Light"/>
        <family val="2"/>
        <scheme val="major"/>
      </rPr>
      <t>erson skilled in rel</t>
    </r>
    <r>
      <rPr>
        <sz val="12"/>
        <color theme="1"/>
        <rFont val="Calibri Light"/>
        <family val="2"/>
        <scheme val="major"/>
      </rPr>
      <t>evant social engagement and safeguarding processes.
• Local teams and partners understand local social and cultural norms and are included in project management decisions
• Project has i</t>
    </r>
    <r>
      <rPr>
        <sz val="12"/>
        <rFont val="Calibri Light"/>
        <family val="2"/>
        <scheme val="major"/>
      </rPr>
      <t xml:space="preserve">dentified different groups within the community, including minority groups, and takes appropriate action to facilitate their participation in community meetings and project activities.
• Project design acknowledges and incorporates the perspectives of project affected people </t>
    </r>
  </si>
  <si>
    <r>
      <rPr>
        <sz val="12"/>
        <rFont val="Calibri Light"/>
        <family val="2"/>
        <scheme val="major"/>
      </rPr>
      <t>• Project social engagement and safeguarding processes are effectively informed and facilitated by locally recruited team members or partners. Additionally, the project employs interdisciplinary teams including multiple people skilled in relevant social engagement and safeguarding processes.
•  Local teams and partners understand local social and cultural norms and are included in project management decisions
• Project has identified different groups within the community, including minority groups, and takes appropriate action to facilit</t>
    </r>
    <r>
      <rPr>
        <sz val="12"/>
        <color theme="1"/>
        <rFont val="Calibri Light"/>
        <family val="2"/>
        <scheme val="major"/>
      </rPr>
      <t xml:space="preserve">ate their participation in community meetings and project activities.
• Project design acknowledges and incorporates the perspectives of project affected people
</t>
    </r>
  </si>
  <si>
    <t>• Consent was given in writing to a mutually agreed project proposal.
• No third party observation or support offered, but agreements clearly documented and negotiated in good faith.
• All participants had access to all required information in order to make an informed decision.</t>
  </si>
  <si>
    <t>• Consent was given in writing to a mutually agreed project proposal.
• All participants have the skills to be able to effectively negotiate, or access to neutral third party support if needed.
• Agreements clearly documented, witnessed, and negotiated in good faith.
• All participants had access to all required information in order to make an informed decision.</t>
  </si>
  <si>
    <t>• Consent was given in writing to a mutually developed project proposal.
• All participants have the skills to be able to effectively negotiate, or access to neutral third party or legal support if needed.
• Agreements clearly documented, witnessed, and negotiated in good faith.
• All participants had access to all required information, including opposing or alternative viewpoints, in order to make an informed decision.</t>
  </si>
  <si>
    <r>
      <rPr>
        <sz val="12"/>
        <rFont val="Calibri Light"/>
        <family val="2"/>
        <scheme val="major"/>
      </rPr>
      <t>• The project has conducted a formal and inclusive consultation and FPIC process, clearly aligned with UN FAO guidelines.</t>
    </r>
    <r>
      <rPr>
        <sz val="12"/>
        <color theme="1"/>
        <rFont val="Calibri Light"/>
        <family val="2"/>
        <scheme val="major"/>
      </rPr>
      <t xml:space="preserve">
• FPIC processes are updated throughout the project lifetime.
</t>
    </r>
    <r>
      <rPr>
        <sz val="12"/>
        <rFont val="Calibri Light"/>
        <family val="2"/>
        <scheme val="major"/>
      </rPr>
      <t>• All legal requirements are met or exceeded.</t>
    </r>
    <r>
      <rPr>
        <sz val="12"/>
        <color theme="1"/>
        <rFont val="Calibri Light"/>
        <family val="2"/>
        <scheme val="major"/>
      </rPr>
      <t xml:space="preserve">
• A written record of the FPIC process was kept and all parties have copies in appropriate languages and formats, freely available and accessible to stakeholders 
• Document lessons learned, share and disseminate information about the project.</t>
    </r>
  </si>
  <si>
    <r>
      <t xml:space="preserve">• The project has conducted a formal and inclusive consultation and FPIC process, clearly aligned with UN FAO guidelines.
• FPIC processes are continually active and updated throughout the project lifetime.
</t>
    </r>
    <r>
      <rPr>
        <sz val="12"/>
        <rFont val="Calibri Light"/>
        <family val="2"/>
        <scheme val="major"/>
      </rPr>
      <t xml:space="preserve">• All legal requirements are met or exceeded. </t>
    </r>
    <r>
      <rPr>
        <sz val="12"/>
        <color rgb="FF000000"/>
        <rFont val="Calibri Light"/>
        <family val="2"/>
        <scheme val="major"/>
      </rPr>
      <t xml:space="preserve">
• A written record of the FPIC process was kept and all parties have copies in appropriate languages and formats, freely available and accessible to stakeholders
• Document lessons learned, share and disseminate information about the project, including publishing in publicly accessible formats.</t>
    </r>
  </si>
  <si>
    <t>• The project has conducted a formal and inclusive consultation and FPIC process.
• FPIC processes are updated at any necessary intervals throughout the project lifetime.
• All legal requirements are met.
• A written record of the FPIC process was kept and all parties have copies in appropriate languages and formats, freely available and accessible to stakeholders.</t>
  </si>
  <si>
    <t>• No documented FPIC process was carried out, despite communities/ other stakeholders present in the area.</t>
  </si>
  <si>
    <t>• Project established de facto or legal management of site with prior consultation and consent of communities or affected people.
• There is some consultation of traditional owners and/or users but few/no decision-making powers established.</t>
  </si>
  <si>
    <t>• There is a sustainable management plan in place that permits non-damaging or low impact use of the site, preserving traditional practice where possible.
• The management plan was co-developed with community and user groups, and users receive the relevant information and capacity building to participate. 
• Where sustainable management requires equipment - for example, chages in fishing gear - this is provided or subsidized by the project.
• Any restrictions to site access are necessary, time-bound and agreed upon with stakeholders.
• At other times, access to the restoration/ conservation site is open to local communities/ stakeholders, but may remain closed to others.</t>
  </si>
  <si>
    <r>
      <t xml:space="preserve">• Alternative livelihoods or other compensatory measures are expected to be economically viable but have not yet been formally risk assessed.
• Project did not include </t>
    </r>
    <r>
      <rPr>
        <sz val="12"/>
        <color rgb="FF7030A0"/>
        <rFont val="Calibri Light"/>
        <family val="2"/>
        <scheme val="major"/>
      </rPr>
      <t>all</t>
    </r>
    <r>
      <rPr>
        <sz val="12"/>
        <color theme="1"/>
        <rFont val="Calibri Light"/>
        <family val="2"/>
        <scheme val="major"/>
      </rPr>
      <t xml:space="preserve"> affected parties when deciding on strategies to replace lost income or resources. 
• Full records are of all alternative livelihoods consultations are not available. </t>
    </r>
  </si>
  <si>
    <t xml:space="preserve">• Project recognizes community ownership, land use, or management rights when establishing site management, and, whre possible, ensures the appropriate community stakeholders receive or retain formal legal management or ownership rights,
• Traditional owners and/or users are integrated into project governance.
• The project supports the registration of legally recognized community governance or resource management entities.
• If the project produces credits, who has the right to own and sell ecosystem services is clearly established and communicated with all stakeholders. 
</t>
  </si>
  <si>
    <t>• Project recognizes community ownership, land use, or management rights when establishing site management.
• Traditional owners and/or users have a meaningful role in project decision making.
• The project supports the registration of legally recognized community governance or resource management entities.
• If the project produces credits, who has the right to own and sell ecosystem services is clearly established and communicated with all stakeholders.</t>
  </si>
  <si>
    <t>• Project recognizes community ownership, land use, or management rights when establishing site management.
• Traditional owners and/or users are formally consulted about any management decisions that may affect them, and their opinions heard.
• The project supports the registration of legally recognized community governance or resource management entities.
• If the project produces credits, who has the right to own and sell ecosystem services is clearly established.</t>
  </si>
  <si>
    <t xml:space="preserve">• The project is not permitted or chooses not to externally share any non-sensitive financial information, including implementation costs or benefit sharing, or credit price if producing credits.
and/or
• The project produces only the minimum required technical, social, and financial reporting required by funder or standard and does not publish these reports or ensure they are discoverable.
</t>
  </si>
  <si>
    <t xml:space="preserve">•The project may be prevented from sharing information beyond that necessary for informed participation, including implementation costs or benefit sharing, auditing, or credit price if producing credits. This could include overly restricted NDAs.
•The project produces the minimum required technical, social, and financial reporting required by funder or standard, and ensures a version is publicly available.
</t>
  </si>
  <si>
    <t>• Does not conduct any formal due diligence on finance sources
• Places guardrails around financier integrity (such as exclusion of finance linked to highly polluting or damaging industry without credible emissions reductions goals)	
• Financier is aligned with project social responsibility and human rights values.</t>
  </si>
  <si>
    <t xml:space="preserve">• The product conducts due diligence on finance sources
• The project places guardrails around financier integrity (such as exclusion of finance linked to highly polluting or damaging industry without credible emissions reductions goals)
• Financier is aligned with project social responsibility and human rights values.	
</t>
  </si>
  <si>
    <t>• The project has not conducted any due diligence and may be exposed to reputational risk by association with funders/buyers/investors or partners linked to unsuccessful projects or harmful practices.
• Credits are being primarily sold to brokers for onward trading without conditions for short term retirement.</t>
  </si>
  <si>
    <t xml:space="preserve">• The project has not conducted any due diligence and may be exposed to reputational risk by association with funders/buyers/investors or partners linked to unsuccessful projects or harmful practices.
• Credits are primarily being sold either direct or via brokers to buyers for near term retirement.
</t>
  </si>
  <si>
    <t>• High volume offtake or other sales agreements do not necessarily include fair termination, dispute resolution, delivery safeguards, and escalation clauses to account for inflation or rising operating costs, leaving the project exposed.
• The project is locked into a lifetime fixed or % discount price for the majority of credits produced.
• The project has not agreed to one single up-front payment for the total predicted emissions reductions.</t>
  </si>
  <si>
    <t>•Financial information relevant to project participants is not proactively shared during FPIC
• Project finances are not fully transparent to all partners or project participants
• The project does not share written annual budgets or financial reports with stakeholders and participants</t>
  </si>
  <si>
    <t xml:space="preserve"> • The project shares financial information with project participants early, ideally during FPIC &amp; participatory design.
• The project produces written annual budgets and financial reports but use technical language which may be difficult to understand without the relevant background.</t>
  </si>
  <si>
    <t xml:space="preserve"> • The project shares financial information with project participants early, ideally during FPIC &amp; participatory design.
• The project produces annual written financial reports that are available to all stakeholders for review in the relevant local languages.
• Project participants understand how the project activities are funded and any responsibilities they may have.</t>
  </si>
  <si>
    <r>
      <rPr>
        <sz val="12"/>
        <rFont val="Calibri Light"/>
        <family val="2"/>
        <scheme val="major"/>
      </rPr>
      <t xml:space="preserve">• The project shares financial information with project participants early, ideally during FPIC &amp; participatory design.
• The project produces annual written financial reports that are shared with all stakeholders for review in the relevant local languages.
• Project participants understand how the project activities are funded and any responsibilities they may have.
 •The project ensures that participants have easy access to basic project financial information which is relevant to them (for example, via posters, ability to ask questions to staff members).
</t>
    </r>
    <r>
      <rPr>
        <sz val="12"/>
        <color rgb="FF2F75B5"/>
        <rFont val="Calibri Light"/>
        <family val="2"/>
        <scheme val="major"/>
      </rPr>
      <t xml:space="preserve">
</t>
    </r>
  </si>
  <si>
    <t>• Community participation, financing arrangements, and (where applicable) carbon or biodiversity credit production are defined and agreed to verbally only, without signed written agreements.
• Roles, responsibilities, safeguards, and expected outcomes for project participants are not yet fully defined or formalised.
• No formal written long term benefit sharing mechanism is in place.</t>
  </si>
  <si>
    <t xml:space="preserve">• Establish clear, legally sound agreements covering community participation, financing arrangements, and (where applicable) carbon or biodiversity credit trading.
• Roles, responsibilities, safeguards, and expected outcomes for project participants are clearly defined and communicated in writing. 
• Benefit sharing mechanisms are transparent from early project stages, including timelines, capacity building, livelihood benefits, and, where relevant, allocation of revenues from credit sales.
• Community benefits exceed opportunity costs. 
</t>
  </si>
  <si>
    <t xml:space="preserve">• Written agreements covering community participation, financing arrangements, and (where applicable) carbon or biodiversity credit trading are in development.
• Roles, responsibilities, safeguards, and expected outcomes for project participants are not yet fully defined or formalised.
• Benefit sharing mechanisms do not include clear timelines for delivery, and are limited to livelihood benefits or, where relevant, allocation of revenues from credit sales.
• Unclear if community benefits exceed opportunity costs. </t>
  </si>
  <si>
    <t>•The product conducts due diligence on finance sources
•The project places guardrails around financier integrity (such as exclusion of finance linked to highly polluting or damaging industry without credible emissions reductions goals)
• Financier is aligned with project social responsibility and human rights values.	
• Financiers have science-based emission reductions targets which are monitored and publicly disclosed, following an established emission reductions framework</t>
  </si>
  <si>
    <t xml:space="preserve">• Conducts due diligence on finance sources and large volume credit buyers.
• The project places guardrails around financier integrity (such as exclusion of finance or buyers linked to highly polluting or damaging industry without credible emissions reductions goals)
• Financier is aligned with project social responsibility and human rights values.	
• Credits are being purchased for the purpose of retirement within a reasonable timeframe
</t>
  </si>
  <si>
    <r>
      <rPr>
        <sz val="12"/>
        <rFont val="Calibri Light"/>
        <family val="2"/>
        <scheme val="major"/>
      </rPr>
      <t>• Conducts due diligence on finance sources and large volume credit buyers.
•  The project places guardrails around financier integrity (such as exclusion of finance or buyers linked to highly polluting or damaging industry without credible emissions reductions goals)
• Financier is aligned with project social responsibility and human rights values.	
• Financiers have science-based emission reductions targets which are monitored and publicly disclosed.
• Credits are being purchased for the purpose of retirement within a reasonable timeframe</t>
    </r>
    <r>
      <rPr>
        <sz val="12"/>
        <color theme="4" tint="-0.249977111117893"/>
        <rFont val="Calibri Light"/>
        <family val="2"/>
        <scheme val="major"/>
      </rPr>
      <t xml:space="preserve">
</t>
    </r>
    <r>
      <rPr>
        <sz val="12"/>
        <rFont val="Calibri Light"/>
        <family val="2"/>
        <scheme val="major"/>
      </rPr>
      <t>• Brokers apply similar guardrails to customer selection.</t>
    </r>
  </si>
  <si>
    <t>• Conducts due diligence on finance sources and large volume credit buyers.
•  The project places guardrails around financier integrity (such as exclusion of finance or buyers linked to highly polluting or damaging industry without credible emissions reductions goals)
• The financier or buyer has a publicly available human rights policy aligned with the UN Guiding Principles on Business and Human Rights (UNGPs).	
•  Buyers have a 1.5° C aligned science-based target which is monitored and publicly disclosed, following an established emissions reductions framework.
• Credits are primarily being sold for immediate retirement.
• Brokers apply similar guardrails to customer selection.</t>
  </si>
  <si>
    <t xml:space="preserve">•The product conducts due diligence on finance sources
•The project places guardrails around financier integrity (such as exclusion of finance linked to highly polluting or damaging industry without credible emissions reductions goals)
•The financier has publicly disclosed ESG, sustainability, or responsible investment commitments, including climate, environmental, social, and governance objectives.
• The financier has a publicly available human rights policy aligned with the UN Guiding Principles on Business and Human Rights (UNGPs).	
• Financiers have science-based emission reductions targets which are monitored and publicly disclosed, following an established emission reductions framework
</t>
  </si>
  <si>
    <t xml:space="preserve">• The project proponent collaborates with funders or investors on how to represent project outcomes accurately.
• Project provides clear, accurate claims language and evidence.
• Project maintains publicly accessible documentation of outcomes.
• Any credits produced are tracked on a reputable and publicly accessible registry. </t>
  </si>
  <si>
    <t xml:space="preserve">• The project proponent collaborates with funders or investors on how to represent project outcomes accurately.
• Project provides clear, accurate claims language and evidence.
</t>
  </si>
  <si>
    <t>• The project proponent collaborates with funders or investors on how to represent project outcomes accurately.
• Project provides clear, accurate claims language and evidence.
• Project maintains publicly accessible documentation of outcomes aligned with a recognized framework (e.g., IUCN Global Standard for Nature-based Solutions, CCB Standards, or equivalent).
• Any credits produced are tracked on a reputable and publicly accessible registry.
• Systems are in place to mitigate risk of double claiming.</t>
  </si>
  <si>
    <t>• The project proponent collaborates with funders or investors on how to represent project outcomes accurately.
• The project acknowledges the risk, and actively tries to avoid greenwashing.
• Project provides clear, accurate claims language and evidence.
• Project maintains publicly accessible documentation of outcomes aligned with a recognized framework (e.g., IUCN Global Standard for Nature-based Solutions, CCB Standards, or equivalent).
• Any credits produced are tracked on a reputable and publicly accessible registry. 
• Project proponents track how funds and inkind support are distributed across project supporters, activities, and outcomes.
• The project clearly defines attribution of outcomes where multiple funders, partners, or buyers contribute to the same result.</t>
  </si>
  <si>
    <r>
      <rPr>
        <sz val="12"/>
        <rFont val="Calibri Light"/>
        <family val="2"/>
      </rPr>
      <t>• The project shares financial information with project participants early, ideally during FPIC &amp; participatory design.
• The project produces written annual budgets and financial reports, which are shared with all stakeholders for review and are accompanied by easy-to-understand summaries in appropriate language.
• Project participants understand how the project activities are funded and any responsibilities they may have.
•The project ensures th</t>
    </r>
    <r>
      <rPr>
        <sz val="12"/>
        <color theme="1"/>
        <rFont val="Calibri Light"/>
        <family val="2"/>
      </rPr>
      <t>at participants have easy access to basic project financial information which is relevant to them (for example, via posters, ability to ask questions to staff members). 
• The project clearly communicates how project funds, revenues, and benefits are allocated among participants, partners, and project activities.</t>
    </r>
  </si>
  <si>
    <t xml:space="preserve">• Non-disclosure agreements are limited to genuinely confidential information, enabling disclosure necessary for informed participation, benefit sharing, auditing, etc..
• Project agreements avoid blanket non-disclosure requirements that could prevent stakeholders from understanding project finances, governance arrangements, or benefit-sharing mechanisms.
• The project publishes open access public-facing financial reports intended for external audiences..
</t>
  </si>
  <si>
    <t>• If project contains NDAs, they are tightly restricted to necesary sensitive or confidential information, enabling wider disclosure in addition to the minimum necessary for informed participation, including benefit sharing.
• Project agreements avoid blanket non-disclosure requirements that could prevent stakeholders from understanding project finances, governance arrangements, or benefit-sharing mechanisms.
• The project publishes open public-facing financial reports intended for external audiences that are open access, easily discoverable, and written for non-specialist readers.
• The project discloses material sources of funding, major financial partners, and financial governance arrangements, except where legitimate confidentiality requirements apply.
• The project supports increased transparency by sharing additional information externally where possible, for example implementation costs, monitoring costs, technical data costs, transaction costs, financing arrangements, and carbon credit prices or price ranges.</t>
  </si>
  <si>
    <t xml:space="preserve">• Non-disclosure agreements are limited to genuinely confidential information, enabling disclosure necessary for informed participation, benefit sharing, auditing, etc..
• Project agreements avoid blanket non-disclosure requirements that could prevent stakeholders from understanding project finances, governance arrangements, or benefit-sharing mechanisms.
• The project publishes open public-facing financial reports intended for external audiences that are open access, easily discoverable, and written for non-specialist readers.
• The project discloses material sources of funding, major financial partners, and financial governance arrangements, except where legitimate confidentiality requirements apply.
</t>
  </si>
  <si>
    <t xml:space="preserve">•Budget accounts for full lifecycle costs beyond restoration or conservation activities, including projected costs for the provision of benefits and /or alternative livelihoods, long term monitoring, community engagement, site maintenance, and for crediting projects, validation and verification.
• The delivery of community benefits are not contractually protected and may be  constrained by finance payments or revenue based fees structures.
• Does not share if credit revenue is sufficient to meet their operating budget, or if additional grants or other revenue sources are required.
</t>
  </si>
  <si>
    <t xml:space="preserve">•Budget does not fully account for full lifecycle costs beyond restoration or conservation activities, such as projected costs for the provision of benefits and /or alternative livelihoods, long term monitoring, community engagement, site maintenance, and for crediting projects, validation and verification.
• Community benefits are not contractually protected and may be dependent on net income or profit sharing after deduction of revenue-based fees or financial repayments.
• Does not share if credit revenue is sufficient to meet their operating budget, or if additional grants or other revenue sources are required.
</t>
  </si>
  <si>
    <t xml:space="preserve">• Budget accounts for full lifecycle costs beyond restoration or conservation activities, including projected costs for the provision of benefits and /or alternative livelihoods, long term monitoring, community engagement, site maintenance, and for crediting projects, validation and verification. 
•Contracts and agreements are structured to prioritize and protect delivery of community benefits.
</t>
  </si>
  <si>
    <t xml:space="preserve">• Budget accounts for full lifecycle costs beyond restoration or conservation activities, including projected costs for the provision of benefits and /or alternative livelihoods, long term monitoring, community engagement, site maintenance, and for crediting projects, validation and verification.
• The project discloses the cost of delivering key environmental and social outcomes (for example, hectares conserved, hectares restored, community outcomes delivered).
• Contracts and agreements are structured to prioritize and protect delivery of community benefits.
•The project uses fixed fee arrangements for technical services and reserves revenue based fees only where they align with incentives.
Crediting projects:
• Transparently share the cost of generating credits, and if credit revenue is sufficient to meet their operating budget, and the portion of operational expenditure covered by grants or other revenue sources.
</t>
  </si>
  <si>
    <t xml:space="preserve">• Budget accounts for full lifecycle costs beyond restoration or conservation activities, as in column E.
• The project discloses the cost of delivering key environmental and social outcomes.
• The project periodically reviews the total funding required to sustain project activities and commitments over the long term.
•Contracts and agreements are structured to prioritize and protect delivery of community benefits.
•The project uses fixed fee arrangements for technical services and reserves revenue based fees only where they align with incentives.
Crediting projects:
• Transparently share the cost of generating credits, and if credit revenue is sufficient to meet their operating budget, and the portion of operational expenditure covered by grants or other revenue sources.
• Credit prices and other income streams aim for full cost recovery and a break-even price for credits.
</t>
  </si>
  <si>
    <t xml:space="preserve">• Establish clear, legally sound agreements covering community participation, financing arrangements, and (where applicable) carbon or biodiversity credit trading
• Formalize financing agreements (e.g., subgrants or small loans) with clear terms for capital provision, disbursement conditions, reporting obligations, and performance milestones, consistent with funder requirements.
• The project includes Community Conservation agreements that define roles, responsibilities, safeguards, and expected outcomes for project participants.
• Benefit sharing mechanisms are transparent from early project stages, including timelines, capacity building, livelihood benefits, and, where relevant, allocation of revenues from credit sales.
• Ensure community benefits exceed opportunity costs. 
</t>
  </si>
  <si>
    <t>• Establish clear, legally sound agreements covering community participation, financing arrangements, and (where applicable) carbon or biodiversity credit trading.
• Formalize financing agreements with clear terms for capital provision, disbursement conditions, reporting obligations, and performance milestones, consistent with funder requirements.
• The project includes Community Conservation agreements that define roles, responsibilities, safeguards, and expected outcomes for project participants.
• Benefit sharing mechanisms are transparent from early project stages, including timelines, capacity building, livelihood benefits, and, where relevant, allocation of revenues from credit sales.
• Community benefits meet or exceed opportunity costs and are periodically assessed to ensure this remains the case throughout the project lifecycle.</t>
  </si>
  <si>
    <t>• High volume offtake or other sales agreements include fair termination, dispute resolution, delivery safeguards, and escalation clauses to account for inflation or rising operating costs.
• Project may be locked into a lifetime fixed or discounted sale price per credit, but only for a minority portion of the total volume.
• Sufficient undiscounted credits are retained to balance the risk of rising operational costs or take advantage of spot market pricing. 
• The project avoids committing all predicted emissions reductions to a single buyer or financing arrangement.
• Avoids excessive dependence on a single buyer, offtaker, investor, or revenue source where feasible.</t>
  </si>
  <si>
    <t>• High volume offtake or other sales agreements include fair termination, dispute resolution, delivery safeguards, and escalation clauses to account for inflation or rising operating costs.
• Take a balanced approach to spot sales, forward contracts, and offtake agreements, avoiding over discounting, over commitment of future credits, and unrealistic delivery schedules. Credit prices might be fixed or discounted for a limited time or volume to facilitate investment, but project is not locked into a lifetime fixed sale price.
• Sufficient undiscounted credits are retained to balance the risk of rising operational costs or take advantage of spot market pricing. 
• The project avoids committing all predicted emissions reductions to a single buyer or financing arrangement.
• Avoids excessive dependence on a single buyer, offtaker, investor, or revenue source where feasible.</t>
  </si>
  <si>
    <t>• High volume offtake or other sales agreements include fair termination, dispute resolution, delivery safeguards, and escalation clauses to account for inflation or rising operating costs.
• Take a balanced approach to spot sales, forward contracts, and offtake agreements, avoiding over discounting, over commitment of future credits, and unrealistic delivery schedules. Credit prices might be fixed or discounted for a limited time or volume, but project is not locked into a lifetime fixed sale price.
• Sufficient undiscounted credits are retained to balance the risk of rising operational costs or take advantage of spot market pricing. 
• The project avoids committing all predicted emissions reductions to a single buyer or financing arrangement.
• Avoids excessive dependence on a single buyer, offtaker, investor, or revenue source where feasible.
• Project maintains a dedicated rainy-day or contingency fund to manage exposure to unexpected costs.</t>
  </si>
  <si>
    <t xml:space="preserve">6.2.1 External Project Transparency </t>
  </si>
  <si>
    <t>6.2.1 Internal Financial Transparency</t>
  </si>
  <si>
    <t xml:space="preserve">If the project does not produce carbon credits check this column </t>
  </si>
  <si>
    <t xml:space="preserve">
</t>
  </si>
  <si>
    <t>• Projects which do not produce or sell carbon credits leave this row empty - use row above</t>
  </si>
  <si>
    <t>• Carbon crediting projects leave this row empty - use row below</t>
  </si>
  <si>
    <t>• Project does not have clear capacity, internally or through proven technical  or academic partners, to assess carbon baseline stocks and monitor the project mitigation outcomes. 
• The data sources and methods used to estimate or model project climate mitigation outcomes are mixed or unclear. 
• Project has not communicated how outcomes are additional to existing management strategies 
• Insufficient publicly available documentation to understand how the baseline was created.</t>
  </si>
  <si>
    <t>• Project team or technical or academic partners have capacity to assess carbon baseline stocks and monitor the net project mitigation outcomes in line with the chosen methodology.
• Project applies Tier 1, 2, or 3 reporting based on IPCC default values, locally relevant peer reviewed data, or an accepted scientific methodology.
• Project able to clearly demonstrate additionality to existing management strategies (environmental, social, economic, governance etc.).
• Project documents the sampling design and methods used to produce data (e.g., the Blue Carbon Manual, a carbon crediting methodology or other peer reviewed approach).
• Sufficient information is transparently shared so project partners can understand how the baseline was created, but project documentation is not publicly available.</t>
  </si>
  <si>
    <t>• Project team or technical or academic partners have proven capacity to assess carbon baseline stocks and monitor the net project mitigation outcomes in line with the chosen methodology.
• Project applies Tier 1, 2, or 3 reporting based on IPCC default values, locally relevant peer reviewed data, or an accepted scientific methodology.
• Project able to clearly demonstrate additionality to existing management strategies (environmental, social, economic, governance etc.).
• Project documents the sampling design and methods used to produce data (e.g., the Blue Carbon Manual, a carbon crediting methodology or other peer reviewed approach).
• Sufficient information is included in publicly available project documents so others can understand how the baseline was created.
• Project shares soil organic carbon data (where applicable) through Coastal Carbon Atlas or similar data platform.</t>
  </si>
  <si>
    <t>• Project team or technical or academic partners have proven capacity to assess carbon baseline stocks and monitor the net project mitigation outcomes in line with the chosen methodology.
• Project applies Tier 1, 2, or 3 reporting based on IPCC default values, locally relevant peer reviewed data, or an accepted scientific methodology.
• Project has applied a published methodology to clearly demonstrate additionality to existing management strategies (environmental, social, economic, governance etc.)
• Project documents the sampling design and methods used to produce data (e.g., the Blue Carbon Manual, a carbon crediting methodology or other peer reviewed approach).
• Sufficient information is included in publicly available project documents so others can understand how the baseline was created.
• Project shares soil organic carbon data (where applicable) through Coastal Carbon Atlas or similar data platform,
• GHG data is published independently orvia  peer reviewed journal.</t>
  </si>
  <si>
    <t>• Project team or technical or academic partners have proven capacity to assess carbon baseline stocks and monitor the net project mitigation outcomes in line with the chosen methodology.
• The selected GHG program &amp; standard has been reviewed and approved by either: A national government body responsible for carbon trading regulation, or ICROA, or the ICVCM.
• Uses in-situ data to produce models for all claimed carbon pools, in line with selected methodology.
• Project able to clearly demonstrate additionality to existing management strategies (environmental, social, economic, governance etc.) using a published additionality methodology.
• Project technical documents are accessible online.
• Project shares soil organic carbon data through Coastal Carbon Atlas or similar data platform.
• Publishes carbon stock or stock change data in a peer reviewed journal</t>
  </si>
  <si>
    <t xml:space="preserve">• Project team or technical or academic partners have proven capacity to assess carbon baseline stocks and monitor the net project mitigation outcomes in line with the chosen methodology.
• The selected GHG program &amp; standard has been reviewed and approved by either: A national government body responsible for carbon trading regulation, or ICROA, or the ICVCM.
• Uses in-situ data to produce models for all claimed carbon pools OR peer reviewed data with an appropriate buffer to accommodate environmental variation, in line with selected methodology.
• Project able to clearly demonstrate additionality using a published additionality methodology.
• Project technical documents are accessible online.
• Project shares soil organic carbon data through Coastal Carbon Atlas or similar data platform.
</t>
  </si>
  <si>
    <t xml:space="preserve">• Project team or technical or academic partners have capacity to assess carbon baseline stocks and monitor the net project mitigation outcomes in line with the chosen methodology.
• The selected GHG program &amp; standard has been reviewed and approved by either: A national government body responsible for carbon trading regulation, or ICROA, or the ICVCM.
• Uses in-situ data to produce models for all claimed carbon pools OR peer reviewed data with an appropriate buffer to accommodate environmental variation, in line with selected methodology.
• Project able to clearly demonstrate additionality using a published additionality methodology.
• Project technical documents are accessible online.
</t>
  </si>
  <si>
    <t xml:space="preserve">• Project does not have clear capacity, internally or through proven technical  or academic partners, to assess carbon baseline stocks and monitor the project mitigation outcomes. 
• The selected GHG program &amp; standard has NOT been reviewed and approved by either: A national government body responsible for carbon trading regulation, or ICROA, or the ICVCM.
• Uses in-situ data to produce models for all claimed carbon pools OR peer reviewed data with an appropriate buffer to accommodate environmental variation, in line with selected methodology.
• Project has not communicated how outcomes are additional to existing management strategies using a recognised additionality methodology. 
• Insufficient publicly available documentation to understand how the baseline was created or the rigour of models used.
</t>
  </si>
  <si>
    <t>• Project team or technical or academic partners have capacity to assess carbon baseline stocks and monitor the net project mitigation outcomes in line with the chosen methodology.
• Project applies Tier 1 or 2 reporting based on IPCC default values, locally relevant peer reviewed data, or an accepted scientific methodology.
• Project able to articulate additionality to existing management strategies (environmental, social, economic, governance etc.).
• Insufficient information or publicly available project documents to understand how the baseline was created or the sampling design and methods used to produce data</t>
  </si>
  <si>
    <t>• Project team or technical or academic partners have capacity to assess carbon baseline stocks and monitor the net project mitigation outcomes in line with the chosen methodology.
• The selected GHG program &amp; standard has NOT been reviewed and approved by either: A national government body responsible for carbon trading regulation, or ICROA, or the ICVCM.
• Uses in-situ data to produce models for all claimed carbon pools OR peer reviewed data with an appropriate buffer to accommodate environmental variation, in line with selected methodology.
• Project able to clearly demonstrate additionality using a published additionality methodology.
• Project technical documents are accessible online.</t>
  </si>
  <si>
    <r>
      <t>1.2 Project durability:</t>
    </r>
    <r>
      <rPr>
        <b/>
        <sz val="14"/>
        <color rgb="FFFF0000"/>
        <rFont val="Calibri Light"/>
        <family val="2"/>
        <scheme val="major"/>
      </rPr>
      <t xml:space="preserve"> </t>
    </r>
  </si>
  <si>
    <r>
      <t>1.3 Risk Mitigation</t>
    </r>
    <r>
      <rPr>
        <b/>
        <sz val="14"/>
        <color rgb="FFFF0000"/>
        <rFont val="Calibri Light"/>
        <family val="2"/>
        <scheme val="major"/>
      </rPr>
      <t xml:space="preserve">: </t>
    </r>
  </si>
  <si>
    <t xml:space="preserve">  ASSESSMENT OF PROJECT PROGRESS  -  HIGH QUALITY BLUE CARBON PRACTITIONERS GUIDE</t>
  </si>
  <si>
    <t>Project aligns with or exceeds definitions of high-quality implementation</t>
  </si>
  <si>
    <t xml:space="preserve">Project has not yet implemented all activities aligned with high-quality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</si>
</sst>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7" x14ac:knownFonts="1">
    <font>
      <sz val="11"/>
      <color theme="1"/>
      <name val="Calibri"/>
      <family val="2"/>
      <scheme val="minor"/>
    </font>
    <font>
      <b/>
      <sz val="11"/>
      <color theme="1"/>
      <name val="Calibri"/>
      <family val="2"/>
      <scheme val="minor"/>
    </font>
    <font>
      <b/>
      <sz val="10.5"/>
      <color theme="1"/>
      <name val="Calibri"/>
      <family val="2"/>
      <scheme val="minor"/>
    </font>
    <font>
      <sz val="10.5"/>
      <color theme="1"/>
      <name val="Calibri"/>
      <family val="2"/>
      <scheme val="minor"/>
    </font>
    <font>
      <sz val="8"/>
      <color theme="1"/>
      <name val="Calibri"/>
      <family val="2"/>
      <scheme val="minor"/>
    </font>
    <font>
      <b/>
      <sz val="14"/>
      <color theme="1"/>
      <name val="Calibri"/>
      <family val="2"/>
      <scheme val="minor"/>
    </font>
    <font>
      <sz val="12"/>
      <color theme="1"/>
      <name val="Calibri Light"/>
      <family val="2"/>
      <scheme val="major"/>
    </font>
    <font>
      <b/>
      <sz val="14"/>
      <color rgb="FF0070C0"/>
      <name val="Calibri"/>
      <family val="2"/>
      <scheme val="minor"/>
    </font>
    <font>
      <b/>
      <sz val="14"/>
      <color rgb="FF0070C0"/>
      <name val="Calibri Light"/>
      <family val="2"/>
      <scheme val="major"/>
    </font>
    <font>
      <sz val="14"/>
      <color rgb="FF0070C0"/>
      <name val="Calibri Light"/>
      <family val="2"/>
      <scheme val="major"/>
    </font>
    <font>
      <sz val="11"/>
      <color theme="1"/>
      <name val="Calibri Light"/>
      <family val="2"/>
      <scheme val="major"/>
    </font>
    <font>
      <b/>
      <sz val="12"/>
      <color theme="1"/>
      <name val="Calibri Light"/>
      <family val="2"/>
      <scheme val="major"/>
    </font>
    <font>
      <sz val="12"/>
      <color theme="1"/>
      <name val="Calibri"/>
      <family val="2"/>
      <scheme val="minor"/>
    </font>
    <font>
      <sz val="12"/>
      <color rgb="FFFF0000"/>
      <name val="Calibri Light"/>
      <family val="2"/>
      <scheme val="major"/>
    </font>
    <font>
      <u/>
      <sz val="11"/>
      <color theme="10"/>
      <name val="Calibri"/>
      <family val="2"/>
      <scheme val="minor"/>
    </font>
    <font>
      <sz val="12"/>
      <color rgb="FF000000"/>
      <name val="Calibri Light"/>
      <family val="2"/>
      <scheme val="major"/>
    </font>
    <font>
      <sz val="12"/>
      <color rgb="FF000000"/>
      <name val="Calibri Light"/>
      <family val="2"/>
    </font>
    <font>
      <sz val="12"/>
      <name val="Calibri Light"/>
      <family val="2"/>
      <scheme val="major"/>
    </font>
    <font>
      <b/>
      <sz val="11"/>
      <color theme="1"/>
      <name val="Calibri Light"/>
      <family val="2"/>
      <scheme val="major"/>
    </font>
    <font>
      <sz val="12"/>
      <color theme="4" tint="-0.249977111117893"/>
      <name val="Calibri"/>
      <family val="2"/>
      <scheme val="minor"/>
    </font>
    <font>
      <sz val="12"/>
      <color rgb="FF00B0F0"/>
      <name val="Calibri Light"/>
      <family val="2"/>
      <scheme val="major"/>
    </font>
    <font>
      <sz val="12"/>
      <color rgb="FF3399FF"/>
      <name val="Calibri Light"/>
      <family val="2"/>
      <scheme val="major"/>
    </font>
    <font>
      <sz val="9"/>
      <color rgb="FF3399FF"/>
      <name val="Segoe UI"/>
      <family val="2"/>
    </font>
    <font>
      <sz val="11"/>
      <color rgb="FF3399FF"/>
      <name val="Calibri Light"/>
      <family val="2"/>
      <scheme val="major"/>
    </font>
    <font>
      <sz val="12"/>
      <name val="Calibri Light"/>
      <family val="2"/>
    </font>
    <font>
      <sz val="12"/>
      <color rgb="FF00B050"/>
      <name val="Calibri Light"/>
      <family val="2"/>
      <scheme val="major"/>
    </font>
    <font>
      <sz val="12"/>
      <color rgb="FFC00000"/>
      <name val="Calibri Light"/>
      <family val="2"/>
      <scheme val="major"/>
    </font>
    <font>
      <sz val="11"/>
      <color rgb="FFFF0000"/>
      <name val="Calibri"/>
      <family val="2"/>
      <scheme val="minor"/>
    </font>
    <font>
      <b/>
      <sz val="12"/>
      <name val="Calibri Light"/>
      <family val="2"/>
      <scheme val="major"/>
    </font>
    <font>
      <sz val="12"/>
      <color rgb="FFFF0000"/>
      <name val="Calibri"/>
      <family val="2"/>
      <scheme val="minor"/>
    </font>
    <font>
      <sz val="12"/>
      <color rgb="FF7030A0"/>
      <name val="Calibri Light"/>
      <family val="2"/>
      <scheme val="major"/>
    </font>
    <font>
      <b/>
      <sz val="12"/>
      <color rgb="FF7030A0"/>
      <name val="Calibri Light"/>
      <family val="2"/>
      <scheme val="major"/>
    </font>
    <font>
      <i/>
      <sz val="12"/>
      <color rgb="FF7030A0"/>
      <name val="Calibri Light"/>
      <family val="2"/>
      <scheme val="major"/>
    </font>
    <font>
      <strike/>
      <sz val="12"/>
      <color rgb="FF7030A0"/>
      <name val="Calibri Light"/>
      <family val="2"/>
      <scheme val="major"/>
    </font>
    <font>
      <sz val="11"/>
      <color rgb="FF7030A0"/>
      <name val="Calibri"/>
      <family val="2"/>
      <scheme val="minor"/>
    </font>
    <font>
      <b/>
      <sz val="11"/>
      <color rgb="FF7030A0"/>
      <name val="Calibri"/>
      <family val="2"/>
      <scheme val="minor"/>
    </font>
    <font>
      <strike/>
      <sz val="12"/>
      <color rgb="FFC00000"/>
      <name val="Calibri Light"/>
      <family val="2"/>
      <scheme val="major"/>
    </font>
    <font>
      <b/>
      <sz val="11"/>
      <color rgb="FF7030A0"/>
      <name val="Calibri Light"/>
      <family val="2"/>
      <scheme val="major"/>
    </font>
    <font>
      <i/>
      <sz val="12"/>
      <color theme="1"/>
      <name val="Aptos"/>
      <family val="2"/>
    </font>
    <font>
      <b/>
      <i/>
      <sz val="12"/>
      <color rgb="FF7030A0"/>
      <name val="Calibri Light"/>
      <family val="2"/>
      <scheme val="major"/>
    </font>
    <font>
      <sz val="12"/>
      <color rgb="FF00B050"/>
      <name val="Noto Sans Symbols"/>
    </font>
    <font>
      <sz val="11"/>
      <color rgb="FFC00000"/>
      <name val="Symbol"/>
      <family val="1"/>
      <charset val="2"/>
    </font>
    <font>
      <b/>
      <sz val="12"/>
      <color rgb="FF0070C0"/>
      <name val="Calibri Light"/>
      <family val="2"/>
      <scheme val="major"/>
    </font>
    <font>
      <b/>
      <sz val="12"/>
      <color rgb="FF3399FF"/>
      <name val="Calibri"/>
      <family val="2"/>
      <scheme val="minor"/>
    </font>
    <font>
      <b/>
      <sz val="12"/>
      <color theme="1"/>
      <name val="Calibri"/>
      <family val="2"/>
      <scheme val="minor"/>
    </font>
    <font>
      <b/>
      <sz val="12"/>
      <color rgb="FF3399FF"/>
      <name val="Calibri Light"/>
      <family val="2"/>
      <scheme val="major"/>
    </font>
    <font>
      <sz val="18"/>
      <color theme="1"/>
      <name val="Calibri"/>
      <family val="2"/>
      <scheme val="minor"/>
    </font>
    <font>
      <b/>
      <sz val="18"/>
      <color theme="1"/>
      <name val="Calibri"/>
      <family val="2"/>
      <scheme val="minor"/>
    </font>
    <font>
      <sz val="14"/>
      <color theme="1"/>
      <name val="Calibri"/>
      <family val="2"/>
      <scheme val="minor"/>
    </font>
    <font>
      <sz val="12"/>
      <color rgb="FF2F75B5"/>
      <name val="Calibri"/>
      <family val="2"/>
      <scheme val="minor"/>
    </font>
    <font>
      <sz val="12"/>
      <color theme="1"/>
      <name val="Calibri Light"/>
      <family val="2"/>
    </font>
    <font>
      <sz val="12"/>
      <color rgb="FFFF0000"/>
      <name val="Segoe UI"/>
      <family val="2"/>
    </font>
    <font>
      <sz val="12"/>
      <color theme="8" tint="-0.249977111117893"/>
      <name val="Calibri"/>
      <family val="2"/>
      <scheme val="minor"/>
    </font>
    <font>
      <sz val="12"/>
      <color rgb="FFFF0000"/>
      <name val="Calibri"/>
      <family val="2"/>
    </font>
    <font>
      <b/>
      <sz val="11"/>
      <color theme="8" tint="-0.249977111117893"/>
      <name val="Calibri"/>
      <family val="2"/>
      <scheme val="minor"/>
    </font>
    <font>
      <sz val="11"/>
      <color rgb="FF000000"/>
      <name val="Calibri"/>
      <family val="2"/>
      <scheme val="minor"/>
    </font>
    <font>
      <sz val="12"/>
      <color rgb="FFC00000"/>
      <name val="Calibri Light"/>
      <family val="2"/>
    </font>
    <font>
      <sz val="12"/>
      <name val="Calibri"/>
      <family val="2"/>
      <scheme val="minor"/>
    </font>
    <font>
      <sz val="12"/>
      <color rgb="FFC00000"/>
      <name val="Calibri"/>
      <family val="2"/>
      <scheme val="minor"/>
    </font>
    <font>
      <b/>
      <sz val="12"/>
      <color rgb="FFC00000"/>
      <name val="Calibri Light"/>
      <family val="2"/>
      <scheme val="major"/>
    </font>
    <font>
      <sz val="11"/>
      <color rgb="FF0070C0"/>
      <name val="Calibri"/>
      <family val="2"/>
      <scheme val="minor"/>
    </font>
    <font>
      <sz val="12"/>
      <color rgb="FF2F75B5"/>
      <name val="Calibri Light"/>
      <family val="2"/>
      <scheme val="major"/>
    </font>
    <font>
      <strike/>
      <sz val="12"/>
      <color rgb="FF7030A0"/>
      <name val="Calibri Light"/>
      <family val="2"/>
    </font>
    <font>
      <sz val="12"/>
      <color theme="4" tint="-0.249977111117893"/>
      <name val="Calibri Light"/>
      <family val="2"/>
      <scheme val="major"/>
    </font>
    <font>
      <sz val="11"/>
      <color rgb="FF000000"/>
      <name val="Calibri"/>
      <family val="2"/>
    </font>
    <font>
      <sz val="11"/>
      <name val="Calibri"/>
      <family val="2"/>
      <scheme val="minor"/>
    </font>
    <font>
      <strike/>
      <sz val="12"/>
      <name val="Calibri Light"/>
      <family val="2"/>
      <scheme val="major"/>
    </font>
    <font>
      <b/>
      <sz val="12"/>
      <color theme="1"/>
      <name val="Aptos"/>
      <family val="2"/>
    </font>
    <font>
      <i/>
      <sz val="12"/>
      <name val="Calibri Light"/>
      <family val="2"/>
      <scheme val="major"/>
    </font>
    <font>
      <b/>
      <sz val="12"/>
      <color theme="4" tint="-0.249977111117893"/>
      <name val="Calibri Light"/>
      <family val="2"/>
      <scheme val="major"/>
    </font>
    <font>
      <b/>
      <sz val="11"/>
      <color rgb="FF2F75B5"/>
      <name val="Calibri"/>
      <family val="2"/>
      <scheme val="minor"/>
    </font>
    <font>
      <b/>
      <sz val="18"/>
      <color rgb="FF0070C0"/>
      <name val="Calibri"/>
      <family val="2"/>
      <scheme val="minor"/>
    </font>
    <font>
      <b/>
      <sz val="16"/>
      <color rgb="FF0070C0"/>
      <name val="Calibri Light"/>
      <family val="2"/>
      <scheme val="major"/>
    </font>
    <font>
      <b/>
      <sz val="14"/>
      <color rgb="FFFF0000"/>
      <name val="Calibri Light"/>
      <family val="2"/>
      <scheme val="major"/>
    </font>
    <font>
      <b/>
      <sz val="16"/>
      <color rgb="FF0070C0"/>
      <name val="Calibri"/>
      <family val="2"/>
      <scheme val="minor"/>
    </font>
    <font>
      <sz val="16"/>
      <color rgb="FF0070C0"/>
      <name val="Calibri"/>
      <family val="2"/>
      <scheme val="minor"/>
    </font>
    <font>
      <sz val="16"/>
      <color rgb="FF0070C0"/>
      <name val="Calibri"/>
      <family val="2"/>
    </font>
  </fonts>
  <fills count="9">
    <fill>
      <patternFill patternType="none"/>
    </fill>
    <fill>
      <patternFill patternType="gray125"/>
    </fill>
    <fill>
      <patternFill patternType="solid">
        <fgColor rgb="FF3399FF"/>
        <bgColor indexed="64"/>
      </patternFill>
    </fill>
    <fill>
      <patternFill patternType="solid">
        <fgColor theme="0"/>
        <bgColor indexed="64"/>
      </patternFill>
    </fill>
    <fill>
      <patternFill patternType="solid">
        <fgColor theme="7" tint="0.79998168889431442"/>
        <bgColor indexed="64"/>
      </patternFill>
    </fill>
    <fill>
      <patternFill patternType="solid">
        <fgColor rgb="FFFFFF00"/>
        <bgColor indexed="64"/>
      </patternFill>
    </fill>
    <fill>
      <patternFill patternType="solid">
        <fgColor theme="9" tint="0.79998168889431442"/>
        <bgColor indexed="64"/>
      </patternFill>
    </fill>
    <fill>
      <patternFill patternType="solid">
        <fgColor rgb="FF00B050"/>
        <bgColor indexed="64"/>
      </patternFill>
    </fill>
    <fill>
      <patternFill patternType="solid">
        <fgColor rgb="FF66FFFF"/>
        <bgColor indexed="64"/>
      </patternFill>
    </fill>
  </fills>
  <borders count="5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right/>
      <top/>
      <bottom style="thin">
        <color indexed="64"/>
      </bottom>
      <diagonal/>
    </border>
    <border>
      <left/>
      <right/>
      <top style="medium">
        <color indexed="64"/>
      </top>
      <bottom/>
      <diagonal/>
    </border>
    <border>
      <left/>
      <right/>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rgb="FF000000"/>
      </left>
      <right/>
      <top/>
      <bottom/>
      <diagonal/>
    </border>
    <border>
      <left/>
      <right/>
      <top/>
      <bottom style="medium">
        <color rgb="FF000000"/>
      </bottom>
      <diagonal/>
    </border>
    <border>
      <left style="thin">
        <color indexed="64"/>
      </left>
      <right/>
      <top style="medium">
        <color indexed="64"/>
      </top>
      <bottom style="medium">
        <color indexed="64"/>
      </bottom>
      <diagonal/>
    </border>
    <border>
      <left/>
      <right style="medium">
        <color indexed="64"/>
      </right>
      <top style="medium">
        <color indexed="64"/>
      </top>
      <bottom/>
      <diagonal/>
    </border>
    <border>
      <left/>
      <right style="thin">
        <color rgb="FF000000"/>
      </right>
      <top style="medium">
        <color indexed="64"/>
      </top>
      <bottom style="thin">
        <color rgb="FF000000"/>
      </bottom>
      <diagonal/>
    </border>
    <border>
      <left style="thin">
        <color rgb="FF000000"/>
      </left>
      <right style="thin">
        <color rgb="FF000000"/>
      </right>
      <top/>
      <bottom style="medium">
        <color indexed="64"/>
      </bottom>
      <diagonal/>
    </border>
    <border>
      <left/>
      <right/>
      <top style="thin">
        <color indexed="64"/>
      </top>
      <bottom/>
      <diagonal/>
    </border>
  </borders>
  <cellStyleXfs count="2">
    <xf numFmtId="0" fontId="0" fillId="0" borderId="0"/>
    <xf numFmtId="0" fontId="14" fillId="0" borderId="0" applyNumberFormat="0" applyFill="0" applyBorder="0" applyAlignment="0" applyProtection="0"/>
  </cellStyleXfs>
  <cellXfs count="335">
    <xf numFmtId="0" fontId="0" fillId="0" borderId="0" xfId="0"/>
    <xf numFmtId="0" fontId="1" fillId="0" borderId="0" xfId="0" applyFont="1"/>
    <xf numFmtId="0" fontId="0" fillId="0" borderId="0" xfId="0" applyAlignment="1">
      <alignment horizontal="center"/>
    </xf>
    <xf numFmtId="0" fontId="0" fillId="0" borderId="0" xfId="0" applyAlignment="1">
      <alignment vertical="center"/>
    </xf>
    <xf numFmtId="0" fontId="2" fillId="0" borderId="0" xfId="0" applyFont="1" applyAlignment="1">
      <alignment vertical="center" wrapText="1"/>
    </xf>
    <xf numFmtId="0" fontId="3" fillId="0" borderId="0" xfId="0" applyFont="1" applyAlignment="1">
      <alignment vertical="center" wrapText="1"/>
    </xf>
    <xf numFmtId="0" fontId="0" fillId="0" borderId="0" xfId="0" applyAlignment="1">
      <alignment horizontal="left"/>
    </xf>
    <xf numFmtId="0" fontId="0" fillId="0" borderId="0" xfId="0" applyAlignment="1">
      <alignment horizontal="left" vertical="center"/>
    </xf>
    <xf numFmtId="0" fontId="0" fillId="2" borderId="0" xfId="0" applyFill="1"/>
    <xf numFmtId="0" fontId="1" fillId="0" borderId="0" xfId="0" applyFont="1" applyAlignment="1">
      <alignment horizontal="center"/>
    </xf>
    <xf numFmtId="0" fontId="0" fillId="0" borderId="0" xfId="0" applyAlignment="1">
      <alignment horizontal="center" vertical="center"/>
    </xf>
    <xf numFmtId="0" fontId="4" fillId="0" borderId="0" xfId="0" applyFont="1" applyAlignment="1">
      <alignment vertical="center"/>
    </xf>
    <xf numFmtId="0" fontId="6" fillId="0" borderId="0" xfId="0" applyFont="1"/>
    <xf numFmtId="0" fontId="6" fillId="0" borderId="14" xfId="0" applyFont="1" applyBorder="1"/>
    <xf numFmtId="0" fontId="10" fillId="0" borderId="15" xfId="0" applyFont="1" applyBorder="1"/>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6" fillId="0" borderId="13" xfId="0" applyFont="1" applyBorder="1" applyAlignment="1">
      <alignment vertical="top" wrapText="1"/>
    </xf>
    <xf numFmtId="0" fontId="6" fillId="0" borderId="13" xfId="0" applyFont="1" applyBorder="1" applyAlignment="1">
      <alignment horizontal="left" vertical="top" wrapText="1"/>
    </xf>
    <xf numFmtId="0" fontId="6" fillId="0" borderId="0" xfId="0" applyFont="1" applyAlignment="1">
      <alignment wrapText="1"/>
    </xf>
    <xf numFmtId="0" fontId="6" fillId="0" borderId="16" xfId="0" applyFont="1" applyBorder="1" applyAlignment="1">
      <alignment vertical="center" wrapText="1"/>
    </xf>
    <xf numFmtId="0" fontId="6" fillId="0" borderId="17" xfId="0" applyFont="1" applyBorder="1"/>
    <xf numFmtId="0" fontId="6" fillId="0" borderId="0" xfId="0" applyFont="1" applyAlignment="1">
      <alignment vertical="center" wrapText="1"/>
    </xf>
    <xf numFmtId="0" fontId="6" fillId="0" borderId="0" xfId="0" applyFont="1" applyAlignment="1">
      <alignment horizontal="center" vertical="center"/>
    </xf>
    <xf numFmtId="0" fontId="10" fillId="0" borderId="0" xfId="0" applyFont="1"/>
    <xf numFmtId="0" fontId="8" fillId="0" borderId="0" xfId="0" applyFont="1" applyAlignment="1">
      <alignment horizontal="left"/>
    </xf>
    <xf numFmtId="0" fontId="12" fillId="0" borderId="0" xfId="0" applyFont="1" applyAlignment="1">
      <alignment vertical="center"/>
    </xf>
    <xf numFmtId="0" fontId="10" fillId="0" borderId="0" xfId="0" applyFont="1" applyAlignment="1">
      <alignment wrapText="1"/>
    </xf>
    <xf numFmtId="0" fontId="6" fillId="0" borderId="29" xfId="0" applyFont="1" applyBorder="1" applyAlignment="1">
      <alignment horizontal="center" vertical="center" wrapText="1"/>
    </xf>
    <xf numFmtId="0" fontId="6" fillId="0" borderId="31" xfId="0" applyFont="1" applyBorder="1" applyAlignment="1">
      <alignment wrapText="1"/>
    </xf>
    <xf numFmtId="0" fontId="12" fillId="0" borderId="0" xfId="0" applyFont="1"/>
    <xf numFmtId="0" fontId="12" fillId="0" borderId="0" xfId="0" applyFont="1" applyAlignment="1">
      <alignment horizontal="center" vertical="center"/>
    </xf>
    <xf numFmtId="0" fontId="12" fillId="0" borderId="0" xfId="0" applyFont="1" applyAlignment="1">
      <alignment vertical="center" wrapText="1"/>
    </xf>
    <xf numFmtId="0" fontId="17" fillId="0" borderId="22"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7" fillId="0" borderId="0" xfId="0" applyFont="1" applyAlignment="1">
      <alignment horizontal="left"/>
    </xf>
    <xf numFmtId="0" fontId="8" fillId="0" borderId="0" xfId="0" applyFont="1"/>
    <xf numFmtId="0" fontId="0" fillId="0" borderId="0" xfId="0" applyAlignment="1">
      <alignment horizontal="left" vertical="top" wrapText="1"/>
    </xf>
    <xf numFmtId="0" fontId="6" fillId="0" borderId="0" xfId="0" applyFont="1" applyAlignment="1">
      <alignment vertical="center"/>
    </xf>
    <xf numFmtId="0" fontId="6" fillId="0" borderId="14" xfId="0" applyFont="1" applyBorder="1" applyAlignment="1">
      <alignment horizontal="left" vertical="top" wrapText="1"/>
    </xf>
    <xf numFmtId="0" fontId="6" fillId="0" borderId="0" xfId="0" applyFont="1" applyAlignment="1">
      <alignment horizontal="left" vertical="top" wrapText="1"/>
    </xf>
    <xf numFmtId="0" fontId="6" fillId="0" borderId="16" xfId="0" applyFont="1" applyBorder="1" applyAlignment="1">
      <alignment horizontal="center" vertical="center" wrapText="1"/>
    </xf>
    <xf numFmtId="0" fontId="11" fillId="0" borderId="0" xfId="0" applyFont="1"/>
    <xf numFmtId="0" fontId="6" fillId="0" borderId="0" xfId="0" applyFont="1" applyAlignment="1">
      <alignment horizontal="left" vertical="center" wrapText="1"/>
    </xf>
    <xf numFmtId="0" fontId="6" fillId="0" borderId="0" xfId="0" applyFont="1" applyAlignment="1">
      <alignment horizontal="left" vertical="center"/>
    </xf>
    <xf numFmtId="0" fontId="6" fillId="0" borderId="17" xfId="0" applyFont="1" applyBorder="1" applyAlignment="1">
      <alignment horizontal="center"/>
    </xf>
    <xf numFmtId="0" fontId="6" fillId="0" borderId="20" xfId="0" applyFont="1" applyBorder="1"/>
    <xf numFmtId="0" fontId="6" fillId="0" borderId="0" xfId="0" applyFont="1" applyAlignment="1">
      <alignment vertical="top" wrapText="1"/>
    </xf>
    <xf numFmtId="0" fontId="6" fillId="0" borderId="0" xfId="0" applyFont="1" applyAlignment="1">
      <alignment horizontal="center" vertical="center" wrapText="1"/>
    </xf>
    <xf numFmtId="0" fontId="6" fillId="0" borderId="0" xfId="0" applyFont="1" applyAlignment="1">
      <alignment horizontal="center" wrapText="1"/>
    </xf>
    <xf numFmtId="0" fontId="6" fillId="0" borderId="30"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3" xfId="0" applyFont="1" applyBorder="1" applyAlignment="1">
      <alignment horizontal="left" vertical="top" wrapText="1"/>
    </xf>
    <xf numFmtId="0" fontId="6" fillId="0" borderId="34" xfId="0" applyFont="1" applyBorder="1" applyAlignment="1">
      <alignment horizontal="center" vertical="center" wrapText="1"/>
    </xf>
    <xf numFmtId="0" fontId="6" fillId="0" borderId="35" xfId="0" applyFont="1" applyBorder="1" applyAlignment="1">
      <alignment horizontal="center" vertical="center" wrapText="1"/>
    </xf>
    <xf numFmtId="0" fontId="6" fillId="0" borderId="36" xfId="0" applyFont="1" applyBorder="1" applyAlignment="1">
      <alignment horizontal="center" vertical="center" wrapText="1"/>
    </xf>
    <xf numFmtId="0" fontId="11" fillId="0" borderId="0" xfId="0" applyFont="1" applyAlignment="1">
      <alignment wrapText="1"/>
    </xf>
    <xf numFmtId="0" fontId="14" fillId="0" borderId="30" xfId="1" applyFill="1" applyBorder="1"/>
    <xf numFmtId="0" fontId="10" fillId="0" borderId="12" xfId="0" applyFont="1" applyBorder="1"/>
    <xf numFmtId="0" fontId="6" fillId="0" borderId="14" xfId="0" applyFont="1" applyBorder="1" applyAlignment="1">
      <alignment vertical="top" wrapText="1"/>
    </xf>
    <xf numFmtId="0" fontId="13" fillId="0" borderId="0" xfId="0" applyFont="1" applyAlignment="1">
      <alignment vertical="top" wrapText="1"/>
    </xf>
    <xf numFmtId="0" fontId="6" fillId="3" borderId="0" xfId="0" applyFont="1" applyFill="1" applyAlignment="1">
      <alignment horizontal="center" vertical="center"/>
    </xf>
    <xf numFmtId="0" fontId="13" fillId="0" borderId="21" xfId="0" applyFont="1" applyBorder="1" applyAlignment="1">
      <alignment vertical="top" wrapText="1"/>
    </xf>
    <xf numFmtId="0" fontId="17" fillId="0" borderId="13" xfId="0" applyFont="1" applyBorder="1" applyAlignment="1">
      <alignment vertical="top" wrapText="1"/>
    </xf>
    <xf numFmtId="0" fontId="6" fillId="0" borderId="19" xfId="0" applyFont="1" applyBorder="1"/>
    <xf numFmtId="0" fontId="6" fillId="0" borderId="9" xfId="0" applyFont="1" applyBorder="1" applyAlignment="1">
      <alignment horizontal="left" vertical="top" wrapText="1"/>
    </xf>
    <xf numFmtId="0" fontId="6" fillId="0" borderId="9" xfId="0" applyFont="1" applyBorder="1" applyAlignment="1">
      <alignment vertical="top" wrapText="1"/>
    </xf>
    <xf numFmtId="0" fontId="10" fillId="0" borderId="24" xfId="0" applyFont="1" applyBorder="1"/>
    <xf numFmtId="0" fontId="6" fillId="0" borderId="25" xfId="0" applyFont="1" applyBorder="1" applyAlignment="1">
      <alignment vertical="top" wrapText="1"/>
    </xf>
    <xf numFmtId="0" fontId="17" fillId="0" borderId="25" xfId="0" applyFont="1" applyBorder="1" applyAlignment="1">
      <alignment vertical="top" wrapText="1"/>
    </xf>
    <xf numFmtId="0" fontId="10" fillId="0" borderId="32" xfId="0" applyFont="1" applyBorder="1" applyAlignment="1">
      <alignment wrapText="1"/>
    </xf>
    <xf numFmtId="0" fontId="10" fillId="0" borderId="27" xfId="0" applyFont="1" applyBorder="1" applyAlignment="1">
      <alignment wrapText="1"/>
    </xf>
    <xf numFmtId="0" fontId="18" fillId="0" borderId="12" xfId="0" applyFont="1" applyBorder="1" applyAlignment="1">
      <alignment horizontal="center" vertical="center"/>
    </xf>
    <xf numFmtId="0" fontId="20" fillId="0" borderId="0" xfId="0" applyFont="1" applyAlignment="1">
      <alignment wrapText="1"/>
    </xf>
    <xf numFmtId="0" fontId="21" fillId="0" borderId="0" xfId="0" applyFont="1" applyAlignment="1">
      <alignment horizontal="left" vertical="top" wrapText="1"/>
    </xf>
    <xf numFmtId="0" fontId="21" fillId="0" borderId="0" xfId="0" applyFont="1" applyAlignment="1">
      <alignment vertical="top" wrapText="1"/>
    </xf>
    <xf numFmtId="0" fontId="6" fillId="0" borderId="22" xfId="0" applyFont="1" applyBorder="1" applyAlignment="1">
      <alignment horizontal="center" vertical="center" wrapText="1"/>
    </xf>
    <xf numFmtId="0" fontId="6" fillId="0" borderId="23" xfId="0" applyFont="1" applyBorder="1" applyAlignment="1">
      <alignment horizontal="center"/>
    </xf>
    <xf numFmtId="0" fontId="21" fillId="0" borderId="0" xfId="0" applyFont="1" applyAlignment="1">
      <alignment horizontal="center" vertical="top" wrapText="1"/>
    </xf>
    <xf numFmtId="0" fontId="23" fillId="0" borderId="0" xfId="0" applyFont="1" applyAlignment="1">
      <alignment vertical="top" wrapText="1"/>
    </xf>
    <xf numFmtId="0" fontId="22" fillId="0" borderId="0" xfId="0" applyFont="1" applyAlignment="1">
      <alignment vertical="center"/>
    </xf>
    <xf numFmtId="0" fontId="6" fillId="0" borderId="18" xfId="0" applyFont="1" applyBorder="1" applyAlignment="1">
      <alignment horizontal="left" vertical="top" wrapText="1"/>
    </xf>
    <xf numFmtId="0" fontId="17" fillId="0" borderId="13" xfId="0" applyFont="1" applyBorder="1" applyAlignment="1">
      <alignment horizontal="left" vertical="top" wrapText="1"/>
    </xf>
    <xf numFmtId="0" fontId="15" fillId="0" borderId="13" xfId="0" applyFont="1" applyBorder="1" applyAlignment="1">
      <alignment horizontal="left" vertical="top" wrapText="1"/>
    </xf>
    <xf numFmtId="0" fontId="17" fillId="0" borderId="28" xfId="0" applyFont="1" applyBorder="1" applyAlignment="1">
      <alignment horizontal="left" vertical="top" wrapText="1"/>
    </xf>
    <xf numFmtId="0" fontId="14" fillId="0" borderId="0" xfId="1"/>
    <xf numFmtId="0" fontId="13" fillId="0" borderId="0" xfId="0" applyFont="1" applyAlignment="1">
      <alignment horizontal="left" vertical="top" wrapText="1"/>
    </xf>
    <xf numFmtId="0" fontId="6" fillId="0" borderId="0" xfId="0" applyFont="1" applyAlignment="1">
      <alignment horizontal="center"/>
    </xf>
    <xf numFmtId="0" fontId="24" fillId="0" borderId="13" xfId="0" applyFont="1" applyBorder="1" applyAlignment="1">
      <alignment vertical="top" wrapText="1"/>
    </xf>
    <xf numFmtId="0" fontId="28" fillId="0" borderId="0" xfId="0" applyFont="1"/>
    <xf numFmtId="0" fontId="11" fillId="0" borderId="0" xfId="0" applyFont="1" applyAlignment="1">
      <alignment horizontal="left" vertical="center"/>
    </xf>
    <xf numFmtId="0" fontId="27" fillId="0" borderId="0" xfId="0" applyFont="1"/>
    <xf numFmtId="0" fontId="29" fillId="0" borderId="0" xfId="0" applyFont="1" applyAlignment="1">
      <alignment wrapText="1"/>
    </xf>
    <xf numFmtId="0" fontId="29" fillId="0" borderId="0" xfId="0" applyFont="1"/>
    <xf numFmtId="0" fontId="29" fillId="0" borderId="0" xfId="0" applyFont="1" applyAlignment="1">
      <alignment horizontal="center" vertical="center"/>
    </xf>
    <xf numFmtId="0" fontId="13" fillId="0" borderId="0" xfId="0" applyFont="1"/>
    <xf numFmtId="0" fontId="29" fillId="0" borderId="0" xfId="0" applyFont="1" applyAlignment="1">
      <alignment vertical="top" wrapText="1"/>
    </xf>
    <xf numFmtId="0" fontId="31" fillId="0" borderId="0" xfId="0" applyFont="1"/>
    <xf numFmtId="0" fontId="34" fillId="0" borderId="0" xfId="0" applyFont="1" applyAlignment="1">
      <alignment horizontal="left" vertical="top" wrapText="1"/>
    </xf>
    <xf numFmtId="0" fontId="30" fillId="0" borderId="0" xfId="0" applyFont="1" applyAlignment="1">
      <alignment horizontal="left" vertical="top" wrapText="1"/>
    </xf>
    <xf numFmtId="0" fontId="35" fillId="0" borderId="0" xfId="0" applyFont="1" applyAlignment="1">
      <alignment horizontal="left" vertical="top" wrapText="1"/>
    </xf>
    <xf numFmtId="0" fontId="32" fillId="0" borderId="0" xfId="0" applyFont="1" applyAlignment="1">
      <alignment horizontal="left" vertical="center"/>
    </xf>
    <xf numFmtId="0" fontId="31" fillId="0" borderId="0" xfId="0" applyFont="1" applyAlignment="1">
      <alignment horizontal="left" vertical="top" wrapText="1"/>
    </xf>
    <xf numFmtId="0" fontId="25" fillId="0" borderId="0" xfId="0" applyFont="1" applyAlignment="1">
      <alignment wrapText="1"/>
    </xf>
    <xf numFmtId="0" fontId="30" fillId="3" borderId="0" xfId="0" applyFont="1" applyFill="1" applyAlignment="1">
      <alignment horizontal="left" vertical="top" wrapText="1"/>
    </xf>
    <xf numFmtId="0" fontId="39" fillId="0" borderId="0" xfId="0" applyFont="1" applyAlignment="1">
      <alignment horizontal="left" vertical="top" wrapText="1"/>
    </xf>
    <xf numFmtId="0" fontId="31" fillId="0" borderId="0" xfId="0" applyFont="1" applyAlignment="1">
      <alignment horizontal="left" vertical="center"/>
    </xf>
    <xf numFmtId="0" fontId="0" fillId="0" borderId="0" xfId="0" applyAlignment="1">
      <alignment horizontal="center" vertical="center" wrapText="1"/>
    </xf>
    <xf numFmtId="0" fontId="40" fillId="0" borderId="0" xfId="0" applyFont="1" applyAlignment="1">
      <alignment vertical="top" wrapText="1"/>
    </xf>
    <xf numFmtId="0" fontId="41" fillId="0" borderId="0" xfId="0" applyFont="1" applyAlignment="1">
      <alignment vertical="top" wrapText="1"/>
    </xf>
    <xf numFmtId="0" fontId="12" fillId="7" borderId="0" xfId="0" applyFont="1" applyFill="1"/>
    <xf numFmtId="0" fontId="12" fillId="0" borderId="37" xfId="0" applyFont="1" applyBorder="1"/>
    <xf numFmtId="0" fontId="12" fillId="0" borderId="13" xfId="0" applyFont="1" applyBorder="1"/>
    <xf numFmtId="0" fontId="12" fillId="0" borderId="15" xfId="0" applyFont="1" applyBorder="1"/>
    <xf numFmtId="0" fontId="12" fillId="0" borderId="16" xfId="0" applyFont="1" applyBorder="1"/>
    <xf numFmtId="0" fontId="12" fillId="0" borderId="39" xfId="0" applyFont="1" applyBorder="1"/>
    <xf numFmtId="0" fontId="12" fillId="0" borderId="40" xfId="0" applyFont="1" applyBorder="1"/>
    <xf numFmtId="0" fontId="12" fillId="0" borderId="41" xfId="0" applyFont="1" applyBorder="1"/>
    <xf numFmtId="0" fontId="12" fillId="0" borderId="42" xfId="0" applyFont="1" applyBorder="1"/>
    <xf numFmtId="0" fontId="12" fillId="0" borderId="43" xfId="0" applyFont="1" applyBorder="1"/>
    <xf numFmtId="0" fontId="12" fillId="0" borderId="44" xfId="0" applyFont="1" applyBorder="1"/>
    <xf numFmtId="0" fontId="12" fillId="0" borderId="45" xfId="0" applyFont="1" applyBorder="1"/>
    <xf numFmtId="0" fontId="26" fillId="0" borderId="13" xfId="0" applyFont="1" applyBorder="1" applyAlignment="1">
      <alignment vertical="top" wrapText="1"/>
    </xf>
    <xf numFmtId="0" fontId="6" fillId="0" borderId="37" xfId="0" applyFont="1" applyBorder="1"/>
    <xf numFmtId="0" fontId="6" fillId="0" borderId="40" xfId="0" applyFont="1" applyBorder="1"/>
    <xf numFmtId="0" fontId="6" fillId="0" borderId="38" xfId="0" applyFont="1" applyBorder="1"/>
    <xf numFmtId="0" fontId="6" fillId="0" borderId="13" xfId="0" applyFont="1" applyBorder="1"/>
    <xf numFmtId="0" fontId="6" fillId="0" borderId="39" xfId="0" applyFont="1" applyBorder="1"/>
    <xf numFmtId="0" fontId="6" fillId="0" borderId="15" xfId="0" applyFont="1" applyBorder="1"/>
    <xf numFmtId="0" fontId="6" fillId="0" borderId="16" xfId="0" applyFont="1" applyBorder="1"/>
    <xf numFmtId="0" fontId="6" fillId="0" borderId="41" xfId="0" applyFont="1" applyBorder="1"/>
    <xf numFmtId="0" fontId="6" fillId="0" borderId="42" xfId="0" applyFont="1" applyBorder="1"/>
    <xf numFmtId="0" fontId="6" fillId="0" borderId="43" xfId="0" applyFont="1" applyBorder="1"/>
    <xf numFmtId="0" fontId="6" fillId="0" borderId="44" xfId="0" applyFont="1" applyBorder="1"/>
    <xf numFmtId="0" fontId="6" fillId="0" borderId="45" xfId="0" applyFont="1" applyBorder="1"/>
    <xf numFmtId="0" fontId="6" fillId="7" borderId="0" xfId="0" applyFont="1" applyFill="1"/>
    <xf numFmtId="0" fontId="11" fillId="6" borderId="26" xfId="0" applyFont="1" applyFill="1" applyBorder="1" applyAlignment="1">
      <alignment horizontal="left"/>
    </xf>
    <xf numFmtId="0" fontId="42" fillId="6" borderId="24" xfId="0" applyFont="1" applyFill="1" applyBorder="1" applyAlignment="1">
      <alignment horizontal="right"/>
    </xf>
    <xf numFmtId="0" fontId="6" fillId="0" borderId="16" xfId="0" applyFont="1" applyBorder="1" applyAlignment="1">
      <alignment horizontal="center" wrapText="1"/>
    </xf>
    <xf numFmtId="0" fontId="6" fillId="4" borderId="46" xfId="0" applyFont="1" applyFill="1" applyBorder="1"/>
    <xf numFmtId="0" fontId="38" fillId="0" borderId="0" xfId="0" applyFont="1"/>
    <xf numFmtId="0" fontId="11" fillId="0" borderId="0" xfId="0" applyFont="1" applyAlignment="1">
      <alignment horizontal="center" vertical="center"/>
    </xf>
    <xf numFmtId="0" fontId="6" fillId="0" borderId="47" xfId="0" applyFont="1" applyBorder="1"/>
    <xf numFmtId="0" fontId="12" fillId="4" borderId="46" xfId="0" applyFont="1" applyFill="1" applyBorder="1"/>
    <xf numFmtId="0" fontId="43" fillId="6" borderId="24" xfId="0" applyFont="1" applyFill="1" applyBorder="1" applyAlignment="1">
      <alignment horizontal="right"/>
    </xf>
    <xf numFmtId="0" fontId="44" fillId="6" borderId="26" xfId="0" applyFont="1" applyFill="1" applyBorder="1" applyAlignment="1">
      <alignment horizontal="left"/>
    </xf>
    <xf numFmtId="0" fontId="42" fillId="6" borderId="24" xfId="0" applyFont="1" applyFill="1" applyBorder="1"/>
    <xf numFmtId="0" fontId="0" fillId="0" borderId="0" xfId="0" applyAlignment="1">
      <alignment vertical="top" wrapText="1"/>
    </xf>
    <xf numFmtId="0" fontId="1" fillId="0" borderId="0" xfId="0" applyFont="1" applyAlignment="1">
      <alignment vertical="top" wrapText="1"/>
    </xf>
    <xf numFmtId="0" fontId="17" fillId="0" borderId="16" xfId="0" applyFont="1" applyBorder="1" applyAlignment="1">
      <alignment horizontal="center" vertical="center"/>
    </xf>
    <xf numFmtId="0" fontId="6" fillId="0" borderId="37" xfId="0" applyFont="1" applyBorder="1" applyAlignment="1">
      <alignment wrapText="1"/>
    </xf>
    <xf numFmtId="0" fontId="6" fillId="0" borderId="13" xfId="0" applyFont="1" applyBorder="1" applyAlignment="1">
      <alignment wrapText="1"/>
    </xf>
    <xf numFmtId="0" fontId="6" fillId="0" borderId="15" xfId="0" applyFont="1" applyBorder="1" applyAlignment="1">
      <alignment wrapText="1"/>
    </xf>
    <xf numFmtId="0" fontId="6" fillId="0" borderId="16" xfId="0" applyFont="1" applyBorder="1" applyAlignment="1">
      <alignment wrapText="1"/>
    </xf>
    <xf numFmtId="0" fontId="6" fillId="0" borderId="38" xfId="0" applyFont="1" applyBorder="1" applyAlignment="1">
      <alignment wrapText="1"/>
    </xf>
    <xf numFmtId="0" fontId="6" fillId="0" borderId="39" xfId="0" applyFont="1" applyBorder="1" applyAlignment="1">
      <alignment wrapText="1"/>
    </xf>
    <xf numFmtId="0" fontId="6" fillId="0" borderId="40" xfId="0" applyFont="1" applyBorder="1" applyAlignment="1">
      <alignment wrapText="1"/>
    </xf>
    <xf numFmtId="0" fontId="6" fillId="0" borderId="41" xfId="0" applyFont="1" applyBorder="1" applyAlignment="1">
      <alignment wrapText="1"/>
    </xf>
    <xf numFmtId="0" fontId="6" fillId="0" borderId="42" xfId="0" applyFont="1" applyBorder="1" applyAlignment="1">
      <alignment wrapText="1"/>
    </xf>
    <xf numFmtId="0" fontId="6" fillId="0" borderId="43" xfId="0" applyFont="1" applyBorder="1" applyAlignment="1">
      <alignment wrapText="1"/>
    </xf>
    <xf numFmtId="0" fontId="6" fillId="0" borderId="44" xfId="0" applyFont="1" applyBorder="1" applyAlignment="1">
      <alignment wrapText="1"/>
    </xf>
    <xf numFmtId="0" fontId="6" fillId="0" borderId="45" xfId="0" applyFont="1" applyBorder="1" applyAlignment="1">
      <alignment wrapText="1"/>
    </xf>
    <xf numFmtId="0" fontId="11" fillId="6" borderId="26" xfId="0" applyFont="1" applyFill="1" applyBorder="1" applyAlignment="1">
      <alignment horizontal="left" wrapText="1"/>
    </xf>
    <xf numFmtId="0" fontId="45" fillId="6" borderId="24" xfId="0" applyFont="1" applyFill="1" applyBorder="1" applyAlignment="1">
      <alignment horizontal="right" wrapText="1"/>
    </xf>
    <xf numFmtId="0" fontId="6" fillId="4" borderId="46" xfId="0" applyFont="1" applyFill="1" applyBorder="1" applyAlignment="1">
      <alignment wrapText="1"/>
    </xf>
    <xf numFmtId="0" fontId="46" fillId="0" borderId="5" xfId="0" applyFont="1" applyBorder="1" applyAlignment="1">
      <alignment horizontal="right" vertical="center"/>
    </xf>
    <xf numFmtId="0" fontId="47" fillId="0" borderId="1" xfId="0" applyFont="1" applyBorder="1" applyAlignment="1">
      <alignment horizontal="right" vertical="center" wrapText="1"/>
    </xf>
    <xf numFmtId="0" fontId="46" fillId="0" borderId="1" xfId="0" applyFont="1" applyBorder="1" applyAlignment="1">
      <alignment horizontal="right" vertical="center"/>
    </xf>
    <xf numFmtId="1" fontId="0" fillId="0" borderId="0" xfId="0" applyNumberFormat="1" applyAlignment="1">
      <alignment horizontal="center"/>
    </xf>
    <xf numFmtId="1" fontId="0" fillId="0" borderId="0" xfId="0" applyNumberFormat="1"/>
    <xf numFmtId="0" fontId="0" fillId="8" borderId="0" xfId="0" applyFill="1"/>
    <xf numFmtId="0" fontId="48" fillId="0" borderId="7" xfId="0" applyFont="1" applyBorder="1" applyAlignment="1">
      <alignment vertical="center" wrapText="1"/>
    </xf>
    <xf numFmtId="164" fontId="48" fillId="0" borderId="7" xfId="0" applyNumberFormat="1" applyFont="1" applyBorder="1" applyAlignment="1">
      <alignment horizontal="center" vertical="center" wrapText="1"/>
    </xf>
    <xf numFmtId="0" fontId="48" fillId="0" borderId="1" xfId="0" applyFont="1" applyBorder="1" applyAlignment="1">
      <alignment vertical="center" wrapText="1"/>
    </xf>
    <xf numFmtId="164" fontId="48" fillId="0" borderId="1" xfId="0" applyNumberFormat="1" applyFont="1" applyBorder="1" applyAlignment="1">
      <alignment horizontal="center" vertical="center" wrapText="1"/>
    </xf>
    <xf numFmtId="0" fontId="48" fillId="0" borderId="3" xfId="0" applyFont="1" applyBorder="1" applyAlignment="1">
      <alignment vertical="center" wrapText="1"/>
    </xf>
    <xf numFmtId="164" fontId="48" fillId="0" borderId="4" xfId="0" applyNumberFormat="1" applyFont="1" applyBorder="1" applyAlignment="1">
      <alignment horizontal="center" vertical="center" wrapText="1"/>
    </xf>
    <xf numFmtId="0" fontId="48" fillId="0" borderId="11" xfId="0" applyFont="1" applyBorder="1" applyAlignment="1">
      <alignment vertical="center" wrapText="1"/>
    </xf>
    <xf numFmtId="164" fontId="48" fillId="0" borderId="2" xfId="0" applyNumberFormat="1" applyFont="1" applyBorder="1" applyAlignment="1">
      <alignment horizontal="center" vertical="center" wrapText="1"/>
    </xf>
    <xf numFmtId="0" fontId="46" fillId="0" borderId="0" xfId="0" applyFont="1" applyAlignment="1">
      <alignment horizontal="right" vertical="center"/>
    </xf>
    <xf numFmtId="0" fontId="49" fillId="0" borderId="0" xfId="0" applyFont="1" applyAlignment="1">
      <alignment horizontal="left" vertical="top" wrapText="1"/>
    </xf>
    <xf numFmtId="0" fontId="51" fillId="0" borderId="0" xfId="0" applyFont="1" applyAlignment="1">
      <alignment vertical="center" wrapText="1"/>
    </xf>
    <xf numFmtId="0" fontId="52" fillId="0" borderId="0" xfId="0" applyFont="1" applyAlignment="1">
      <alignment wrapText="1"/>
    </xf>
    <xf numFmtId="0" fontId="50" fillId="0" borderId="13" xfId="0" applyFont="1" applyBorder="1" applyAlignment="1">
      <alignment vertical="top" wrapText="1"/>
    </xf>
    <xf numFmtId="0" fontId="53" fillId="0" borderId="0" xfId="0" applyFont="1" applyAlignment="1">
      <alignment horizontal="left" vertical="center" wrapText="1"/>
    </xf>
    <xf numFmtId="0" fontId="6" fillId="0" borderId="16" xfId="0" applyFont="1" applyBorder="1" applyAlignment="1">
      <alignment horizontal="center" vertical="top" wrapText="1"/>
    </xf>
    <xf numFmtId="0" fontId="6" fillId="0" borderId="0" xfId="0" applyFont="1" applyAlignment="1">
      <alignment horizontal="center" vertical="top" wrapText="1"/>
    </xf>
    <xf numFmtId="0" fontId="6" fillId="0" borderId="38" xfId="0" applyFont="1" applyBorder="1" applyAlignment="1">
      <alignment vertical="top" wrapText="1"/>
    </xf>
    <xf numFmtId="0" fontId="6" fillId="0" borderId="37" xfId="0" applyFont="1" applyBorder="1" applyAlignment="1">
      <alignment vertical="top" wrapText="1"/>
    </xf>
    <xf numFmtId="0" fontId="6" fillId="0" borderId="16" xfId="0" applyFont="1" applyBorder="1" applyAlignment="1">
      <alignment vertical="top" wrapText="1"/>
    </xf>
    <xf numFmtId="0" fontId="54" fillId="0" borderId="0" xfId="0" applyFont="1"/>
    <xf numFmtId="0" fontId="50" fillId="0" borderId="9" xfId="0" applyFont="1" applyBorder="1" applyAlignment="1">
      <alignment horizontal="left" vertical="top" wrapText="1"/>
    </xf>
    <xf numFmtId="0" fontId="17" fillId="0" borderId="41" xfId="0" applyFont="1" applyBorder="1" applyAlignment="1">
      <alignment horizontal="left" vertical="top" wrapText="1"/>
    </xf>
    <xf numFmtId="0" fontId="24" fillId="0" borderId="38" xfId="0" applyFont="1" applyBorder="1" applyAlignment="1">
      <alignment horizontal="left" vertical="top" wrapText="1"/>
    </xf>
    <xf numFmtId="0" fontId="12" fillId="0" borderId="38" xfId="0" applyFont="1" applyBorder="1"/>
    <xf numFmtId="0" fontId="56" fillId="0" borderId="13" xfId="0" applyFont="1" applyBorder="1" applyAlignment="1">
      <alignment vertical="top" wrapText="1"/>
    </xf>
    <xf numFmtId="0" fontId="55" fillId="0" borderId="13" xfId="0" applyFont="1" applyBorder="1" applyAlignment="1">
      <alignment vertical="top" wrapText="1"/>
    </xf>
    <xf numFmtId="0" fontId="26" fillId="0" borderId="28" xfId="0" applyFont="1" applyBorder="1" applyAlignment="1">
      <alignment horizontal="left" vertical="top" wrapText="1"/>
    </xf>
    <xf numFmtId="0" fontId="58" fillId="0" borderId="0" xfId="0" applyFont="1" applyAlignment="1">
      <alignment horizontal="center" vertical="center" wrapText="1"/>
    </xf>
    <xf numFmtId="0" fontId="15" fillId="0" borderId="13" xfId="0" applyFont="1" applyBorder="1" applyAlignment="1">
      <alignment vertical="top" wrapText="1"/>
    </xf>
    <xf numFmtId="0" fontId="19" fillId="0" borderId="0" xfId="0" applyFont="1" applyAlignment="1">
      <alignment vertical="top" wrapText="1"/>
    </xf>
    <xf numFmtId="0" fontId="60" fillId="0" borderId="0" xfId="0" applyFont="1" applyAlignment="1">
      <alignment horizontal="left" vertical="top" wrapText="1"/>
    </xf>
    <xf numFmtId="0" fontId="37" fillId="0" borderId="0" xfId="0" applyFont="1"/>
    <xf numFmtId="0" fontId="30" fillId="0" borderId="0" xfId="0" applyFont="1" applyAlignment="1">
      <alignment horizontal="left" vertical="center" wrapText="1"/>
    </xf>
    <xf numFmtId="0" fontId="17" fillId="0" borderId="33" xfId="0" applyFont="1" applyBorder="1" applyAlignment="1">
      <alignment horizontal="left" vertical="top" wrapText="1"/>
    </xf>
    <xf numFmtId="0" fontId="0" fillId="0" borderId="0" xfId="0" applyAlignment="1">
      <alignment horizontal="left" vertical="top"/>
    </xf>
    <xf numFmtId="0" fontId="27" fillId="0" borderId="0" xfId="0" applyFont="1" applyAlignment="1">
      <alignment wrapText="1"/>
    </xf>
    <xf numFmtId="0" fontId="63" fillId="0" borderId="0" xfId="0" applyFont="1" applyAlignment="1">
      <alignment vertical="center" wrapText="1"/>
    </xf>
    <xf numFmtId="0" fontId="15" fillId="0" borderId="14" xfId="0" applyFont="1" applyBorder="1" applyAlignment="1">
      <alignment horizontal="center" vertical="center" wrapText="1"/>
    </xf>
    <xf numFmtId="0" fontId="6" fillId="0" borderId="14" xfId="0" applyFont="1" applyBorder="1" applyAlignment="1">
      <alignment horizontal="center" vertical="center"/>
    </xf>
    <xf numFmtId="0" fontId="57" fillId="0" borderId="0" xfId="0" applyFont="1" applyAlignment="1">
      <alignment vertical="top" wrapText="1"/>
    </xf>
    <xf numFmtId="0" fontId="12" fillId="0" borderId="0" xfId="0" applyFont="1" applyAlignment="1">
      <alignment horizontal="center" vertical="center" wrapText="1"/>
    </xf>
    <xf numFmtId="0" fontId="65" fillId="0" borderId="0" xfId="0" applyFont="1"/>
    <xf numFmtId="0" fontId="8" fillId="0" borderId="0" xfId="0" applyFont="1" applyAlignment="1">
      <alignment horizontal="left" wrapText="1"/>
    </xf>
    <xf numFmtId="0" fontId="26" fillId="0" borderId="0" xfId="0" applyFont="1" applyAlignment="1">
      <alignment vertical="top" wrapText="1"/>
    </xf>
    <xf numFmtId="0" fontId="0" fillId="0" borderId="0" xfId="0" applyAlignment="1">
      <alignment wrapText="1"/>
    </xf>
    <xf numFmtId="0" fontId="31" fillId="0" borderId="0" xfId="0" applyFont="1" applyAlignment="1">
      <alignment vertical="center" wrapText="1"/>
    </xf>
    <xf numFmtId="0" fontId="59" fillId="0" borderId="0" xfId="0" applyFont="1" applyAlignment="1">
      <alignment horizontal="center" vertical="center" wrapText="1"/>
    </xf>
    <xf numFmtId="0" fontId="0" fillId="0" borderId="0" xfId="0" applyAlignment="1">
      <alignment horizontal="left" vertical="center" wrapText="1"/>
    </xf>
    <xf numFmtId="0" fontId="6" fillId="0" borderId="2" xfId="0" applyFont="1" applyBorder="1" applyAlignment="1">
      <alignment horizontal="center" vertical="center"/>
    </xf>
    <xf numFmtId="0" fontId="17" fillId="0" borderId="18" xfId="0" applyFont="1" applyBorder="1" applyAlignment="1">
      <alignment horizontal="left" vertical="top" wrapText="1"/>
    </xf>
    <xf numFmtId="0" fontId="59" fillId="0" borderId="0" xfId="0" applyFont="1" applyAlignment="1">
      <alignment vertical="top" wrapText="1"/>
    </xf>
    <xf numFmtId="0" fontId="0" fillId="0" borderId="0" xfId="0" applyAlignment="1">
      <alignment vertical="top"/>
    </xf>
    <xf numFmtId="0" fontId="24" fillId="0" borderId="28" xfId="0" applyFont="1" applyBorder="1" applyAlignment="1">
      <alignment horizontal="left" vertical="top" wrapText="1"/>
    </xf>
    <xf numFmtId="0" fontId="57" fillId="0" borderId="0" xfId="0" applyFont="1" applyAlignment="1">
      <alignment vertical="center" wrapText="1"/>
    </xf>
    <xf numFmtId="0" fontId="17" fillId="0" borderId="9" xfId="0" applyFont="1" applyBorder="1" applyAlignment="1">
      <alignment horizontal="left" vertical="top" wrapText="1"/>
    </xf>
    <xf numFmtId="0" fontId="17" fillId="0" borderId="18" xfId="0" applyFont="1" applyBorder="1" applyAlignment="1">
      <alignment vertical="top" wrapText="1"/>
    </xf>
    <xf numFmtId="0" fontId="24" fillId="0" borderId="0" xfId="0" applyFont="1" applyAlignment="1">
      <alignment horizontal="left" vertical="top" wrapText="1"/>
    </xf>
    <xf numFmtId="0" fontId="17" fillId="0" borderId="0" xfId="0" applyFont="1" applyAlignment="1">
      <alignment horizontal="left" vertical="top" wrapText="1"/>
    </xf>
    <xf numFmtId="0" fontId="67" fillId="0" borderId="0" xfId="0" applyFont="1" applyAlignment="1">
      <alignment horizontal="left" vertical="top"/>
    </xf>
    <xf numFmtId="0" fontId="17" fillId="0" borderId="0" xfId="0" applyFont="1" applyAlignment="1">
      <alignment horizontal="left" vertical="top" wrapText="1"/>
    </xf>
    <xf numFmtId="0" fontId="6" fillId="0" borderId="0" xfId="0" applyFont="1" applyAlignment="1">
      <alignment horizontal="center" vertical="center"/>
    </xf>
    <xf numFmtId="0" fontId="6" fillId="0" borderId="0" xfId="0" applyFont="1" applyAlignment="1">
      <alignment horizontal="center"/>
    </xf>
    <xf numFmtId="0" fontId="10" fillId="0" borderId="0" xfId="0" applyFont="1" applyAlignment="1">
      <alignment horizontal="center"/>
    </xf>
    <xf numFmtId="0" fontId="57" fillId="0" borderId="0" xfId="0" applyFont="1" applyAlignment="1">
      <alignment horizontal="left" vertical="top" wrapText="1"/>
    </xf>
    <xf numFmtId="0" fontId="5" fillId="0" borderId="0" xfId="0" applyFont="1" applyAlignment="1">
      <alignment horizontal="center" vertical="center"/>
    </xf>
    <xf numFmtId="0" fontId="0" fillId="0" borderId="6" xfId="0" applyBorder="1" applyAlignment="1">
      <alignment horizontal="left" vertical="center"/>
    </xf>
    <xf numFmtId="0" fontId="0" fillId="0" borderId="2" xfId="0" applyBorder="1" applyAlignment="1">
      <alignment horizontal="left" vertical="center"/>
    </xf>
    <xf numFmtId="0" fontId="5" fillId="0" borderId="5" xfId="0" applyFont="1" applyBorder="1" applyAlignment="1">
      <alignment horizontal="center" vertical="center"/>
    </xf>
    <xf numFmtId="0" fontId="5" fillId="0" borderId="2" xfId="0" applyFont="1" applyBorder="1" applyAlignment="1">
      <alignment horizontal="center" vertical="center"/>
    </xf>
    <xf numFmtId="0" fontId="5" fillId="0" borderId="5" xfId="0" applyFont="1" applyBorder="1" applyAlignment="1">
      <alignment horizontal="center" vertical="center" wrapText="1"/>
    </xf>
    <xf numFmtId="0" fontId="5" fillId="0" borderId="2" xfId="0" applyFont="1" applyBorder="1" applyAlignment="1">
      <alignment horizontal="center" vertical="center" wrapText="1"/>
    </xf>
    <xf numFmtId="0" fontId="46" fillId="0" borderId="0" xfId="0" applyFont="1" applyAlignment="1">
      <alignment horizontal="right" vertical="center"/>
    </xf>
    <xf numFmtId="0" fontId="6" fillId="0" borderId="50" xfId="0" applyFont="1" applyBorder="1" applyAlignment="1">
      <alignment vertical="top" wrapText="1"/>
    </xf>
    <xf numFmtId="0" fontId="24" fillId="0" borderId="1" xfId="0" applyFont="1" applyBorder="1" applyAlignment="1">
      <alignment vertical="top" wrapText="1"/>
    </xf>
    <xf numFmtId="0" fontId="17" fillId="0" borderId="13" xfId="0" applyFont="1" applyFill="1" applyBorder="1" applyAlignment="1">
      <alignment vertical="top" wrapText="1"/>
    </xf>
    <xf numFmtId="0" fontId="6" fillId="0" borderId="0" xfId="0" applyFont="1" applyFill="1" applyAlignment="1">
      <alignment vertical="center" wrapText="1"/>
    </xf>
    <xf numFmtId="0" fontId="69" fillId="0" borderId="0" xfId="0" applyFont="1" applyAlignment="1">
      <alignment horizontal="center" vertical="center" wrapText="1"/>
    </xf>
    <xf numFmtId="0" fontId="63" fillId="0" borderId="33" xfId="0" applyFont="1" applyBorder="1" applyAlignment="1">
      <alignment horizontal="left" vertical="top" wrapText="1"/>
    </xf>
    <xf numFmtId="0" fontId="70" fillId="0" borderId="0" xfId="0" applyFont="1"/>
    <xf numFmtId="0" fontId="6" fillId="0" borderId="0" xfId="0" applyFont="1" applyBorder="1" applyAlignment="1">
      <alignment wrapText="1"/>
    </xf>
    <xf numFmtId="0" fontId="6" fillId="0" borderId="0" xfId="0" applyFont="1" applyBorder="1" applyAlignment="1">
      <alignment horizontal="left" vertical="top" wrapText="1"/>
    </xf>
    <xf numFmtId="0" fontId="15" fillId="0" borderId="0" xfId="0" applyFont="1" applyAlignment="1">
      <alignment horizontal="center" vertical="center" wrapText="1"/>
    </xf>
    <xf numFmtId="0" fontId="6" fillId="0" borderId="53" xfId="0" applyFont="1" applyBorder="1" applyAlignment="1">
      <alignment horizontal="center" vertical="center" wrapText="1"/>
    </xf>
    <xf numFmtId="0" fontId="50" fillId="0" borderId="0" xfId="0" applyFont="1" applyAlignment="1">
      <alignment horizontal="left" vertical="top" wrapText="1"/>
    </xf>
    <xf numFmtId="0" fontId="10" fillId="0" borderId="0" xfId="0" applyFont="1" applyAlignment="1">
      <alignment vertical="center" wrapText="1"/>
    </xf>
    <xf numFmtId="0" fontId="24" fillId="0" borderId="37" xfId="0" applyFont="1" applyBorder="1" applyAlignment="1">
      <alignment horizontal="left" vertical="top" wrapText="1"/>
    </xf>
    <xf numFmtId="0" fontId="6" fillId="0" borderId="37" xfId="0" applyFont="1" applyBorder="1" applyAlignment="1">
      <alignment horizontal="center" vertical="center" wrapText="1"/>
    </xf>
    <xf numFmtId="0" fontId="10" fillId="0" borderId="37" xfId="0" applyFont="1" applyBorder="1"/>
    <xf numFmtId="0" fontId="10" fillId="0" borderId="12" xfId="0" applyFont="1" applyBorder="1" applyAlignment="1">
      <alignment wrapText="1"/>
    </xf>
    <xf numFmtId="0" fontId="24" fillId="0" borderId="13" xfId="0" applyFont="1" applyBorder="1" applyAlignment="1">
      <alignment horizontal="left" vertical="top" wrapText="1"/>
    </xf>
    <xf numFmtId="0" fontId="6" fillId="0" borderId="14" xfId="0" applyFont="1" applyBorder="1" applyAlignment="1">
      <alignment horizontal="center" vertical="center" wrapText="1"/>
    </xf>
    <xf numFmtId="0" fontId="6" fillId="0" borderId="17" xfId="0" applyFont="1" applyBorder="1" applyAlignment="1">
      <alignment horizontal="center" vertical="center" wrapText="1"/>
    </xf>
    <xf numFmtId="0" fontId="11" fillId="6" borderId="10" xfId="0" applyFont="1" applyFill="1" applyBorder="1" applyAlignment="1">
      <alignment horizontal="left" vertical="center" wrapText="1"/>
    </xf>
    <xf numFmtId="0" fontId="8" fillId="6" borderId="0" xfId="0" applyFont="1" applyFill="1" applyAlignment="1">
      <alignment horizontal="left" vertical="center"/>
    </xf>
    <xf numFmtId="0" fontId="11" fillId="6" borderId="0" xfId="0" applyFont="1" applyFill="1" applyAlignment="1">
      <alignment horizontal="left" vertical="center" wrapText="1"/>
    </xf>
    <xf numFmtId="0" fontId="8" fillId="6" borderId="49" xfId="0" applyFont="1" applyFill="1" applyBorder="1" applyAlignment="1">
      <alignment horizontal="left" vertical="center"/>
    </xf>
    <xf numFmtId="0" fontId="17" fillId="0" borderId="52" xfId="0" applyFont="1" applyBorder="1" applyAlignment="1">
      <alignment horizontal="left" vertical="top" wrapText="1"/>
    </xf>
    <xf numFmtId="0" fontId="8" fillId="6" borderId="10" xfId="0" applyFont="1" applyFill="1" applyBorder="1" applyAlignment="1">
      <alignment horizontal="left" vertical="center"/>
    </xf>
    <xf numFmtId="0" fontId="8" fillId="6" borderId="0" xfId="0" applyFont="1" applyFill="1" applyBorder="1" applyAlignment="1">
      <alignment horizontal="left" vertical="center"/>
    </xf>
    <xf numFmtId="0" fontId="11" fillId="0" borderId="29" xfId="0" applyFont="1" applyBorder="1" applyAlignment="1">
      <alignment horizontal="center" vertical="center" wrapText="1"/>
    </xf>
    <xf numFmtId="0" fontId="28" fillId="0" borderId="34" xfId="0" applyFont="1" applyBorder="1" applyAlignment="1">
      <alignment horizontal="left" vertical="center" wrapText="1"/>
    </xf>
    <xf numFmtId="0" fontId="11" fillId="0" borderId="51" xfId="0" applyFont="1" applyBorder="1" applyAlignment="1">
      <alignment horizontal="left" vertical="center" wrapText="1"/>
    </xf>
    <xf numFmtId="0" fontId="6" fillId="0" borderId="0" xfId="0" applyFont="1" applyFill="1"/>
    <xf numFmtId="0" fontId="6" fillId="0" borderId="0" xfId="0" applyFont="1" applyFill="1" applyAlignment="1">
      <alignment wrapText="1"/>
    </xf>
    <xf numFmtId="0" fontId="10" fillId="0" borderId="0" xfId="0" applyFont="1" applyFill="1" applyAlignment="1">
      <alignment wrapText="1"/>
    </xf>
    <xf numFmtId="0" fontId="11" fillId="0" borderId="0" xfId="0" applyFont="1" applyFill="1" applyAlignment="1">
      <alignment horizontal="left" vertical="top" wrapText="1"/>
    </xf>
    <xf numFmtId="0" fontId="6" fillId="0" borderId="0" xfId="0" applyFont="1" applyFill="1" applyAlignment="1">
      <alignment horizontal="center" vertical="center" wrapText="1"/>
    </xf>
    <xf numFmtId="0" fontId="11" fillId="0" borderId="0" xfId="0" applyFont="1" applyFill="1" applyBorder="1" applyAlignment="1">
      <alignment horizontal="left" vertical="top" wrapText="1"/>
    </xf>
    <xf numFmtId="0" fontId="28" fillId="0" borderId="48" xfId="0" applyFont="1" applyFill="1" applyBorder="1" applyAlignment="1">
      <alignment horizontal="left" vertical="top" wrapText="1"/>
    </xf>
    <xf numFmtId="0" fontId="28" fillId="0" borderId="0" xfId="0" applyFont="1" applyFill="1" applyAlignment="1">
      <alignment horizontal="left" vertical="top" wrapText="1"/>
    </xf>
    <xf numFmtId="0" fontId="6" fillId="0" borderId="0" xfId="0" applyFont="1" applyFill="1" applyAlignment="1">
      <alignment horizontal="left" vertical="center" wrapText="1"/>
    </xf>
    <xf numFmtId="0" fontId="0" fillId="0" borderId="0" xfId="0" applyFill="1" applyAlignment="1">
      <alignment horizontal="left" vertical="top" wrapText="1"/>
    </xf>
    <xf numFmtId="0" fontId="34" fillId="0" borderId="0" xfId="0" applyFont="1" applyFill="1" applyAlignment="1">
      <alignment horizontal="left" vertical="top" wrapText="1"/>
    </xf>
    <xf numFmtId="0" fontId="6" fillId="0" borderId="0" xfId="0" applyFont="1" applyFill="1" applyAlignment="1">
      <alignment vertical="top" wrapText="1"/>
    </xf>
    <xf numFmtId="0" fontId="30" fillId="0" borderId="0" xfId="0" applyFont="1" applyFill="1" applyAlignment="1">
      <alignment horizontal="left" vertical="top" wrapText="1"/>
    </xf>
    <xf numFmtId="0" fontId="6" fillId="0" borderId="0" xfId="0" applyFont="1" applyFill="1" applyAlignment="1">
      <alignment horizontal="center" vertical="center"/>
    </xf>
    <xf numFmtId="0" fontId="31" fillId="0" borderId="0" xfId="0" applyFont="1" applyFill="1" applyAlignment="1">
      <alignment horizontal="left" vertical="top" wrapText="1"/>
    </xf>
    <xf numFmtId="0" fontId="1" fillId="0" borderId="0" xfId="0" applyFont="1" applyFill="1" applyAlignment="1">
      <alignment horizontal="left" vertical="top" wrapText="1"/>
    </xf>
    <xf numFmtId="0" fontId="26" fillId="0" borderId="0" xfId="0" applyFont="1" applyFill="1" applyAlignment="1">
      <alignment vertical="center" wrapText="1"/>
    </xf>
    <xf numFmtId="0" fontId="6" fillId="0" borderId="0" xfId="0" applyFont="1" applyFill="1" applyAlignment="1">
      <alignment horizontal="left" vertical="top" wrapText="1"/>
    </xf>
    <xf numFmtId="0" fontId="11" fillId="0" borderId="0" xfId="0" applyFont="1" applyFill="1" applyAlignment="1">
      <alignment horizontal="center" vertical="center"/>
    </xf>
    <xf numFmtId="0" fontId="11" fillId="0" borderId="0" xfId="0" applyFont="1" applyFill="1"/>
    <xf numFmtId="0" fontId="6" fillId="0" borderId="0" xfId="0" applyFont="1" applyFill="1" applyAlignment="1">
      <alignment horizontal="left" vertical="top" wrapText="1"/>
    </xf>
    <xf numFmtId="0" fontId="44" fillId="0" borderId="0" xfId="0" applyFont="1" applyFill="1" applyAlignment="1">
      <alignment horizontal="left" vertical="top" wrapText="1"/>
    </xf>
    <xf numFmtId="0" fontId="44" fillId="0" borderId="0" xfId="0" applyFont="1" applyFill="1" applyAlignment="1">
      <alignment horizontal="left" vertical="top"/>
    </xf>
    <xf numFmtId="0" fontId="0" fillId="0" borderId="0" xfId="0" applyFill="1" applyAlignment="1">
      <alignment vertical="top" wrapText="1"/>
    </xf>
    <xf numFmtId="0" fontId="0" fillId="0" borderId="0" xfId="0" applyFill="1"/>
    <xf numFmtId="0" fontId="17" fillId="0" borderId="0" xfId="0" applyFont="1" applyFill="1" applyAlignment="1">
      <alignment vertical="center" wrapText="1"/>
    </xf>
    <xf numFmtId="0" fontId="1" fillId="0" borderId="0" xfId="0" applyFont="1" applyFill="1"/>
    <xf numFmtId="0" fontId="6" fillId="0" borderId="0" xfId="0" applyFont="1" applyFill="1" applyBorder="1" applyAlignment="1">
      <alignment vertical="top" wrapText="1"/>
    </xf>
    <xf numFmtId="0" fontId="6" fillId="0" borderId="11" xfId="0" applyFont="1" applyFill="1" applyBorder="1" applyAlignment="1">
      <alignment horizontal="left" vertical="top" wrapText="1"/>
    </xf>
    <xf numFmtId="0" fontId="0" fillId="0" borderId="0" xfId="0" applyFill="1" applyAlignment="1">
      <alignment horizontal="left" vertical="top" wrapText="1"/>
    </xf>
    <xf numFmtId="0" fontId="61" fillId="0" borderId="0" xfId="0" applyFont="1" applyBorder="1" applyAlignment="1">
      <alignment vertical="top" wrapText="1"/>
    </xf>
    <xf numFmtId="0" fontId="8" fillId="6" borderId="0" xfId="0" applyFont="1" applyFill="1" applyAlignment="1">
      <alignment horizontal="left" wrapText="1"/>
    </xf>
    <xf numFmtId="0" fontId="8" fillId="6" borderId="0" xfId="0" applyFont="1" applyFill="1" applyAlignment="1">
      <alignment horizontal="left"/>
    </xf>
    <xf numFmtId="0" fontId="71" fillId="0" borderId="0" xfId="0" applyFont="1" applyAlignment="1">
      <alignment horizontal="left"/>
    </xf>
    <xf numFmtId="0" fontId="72" fillId="0" borderId="0" xfId="0" applyFont="1" applyAlignment="1">
      <alignment horizontal="left"/>
    </xf>
    <xf numFmtId="0" fontId="17" fillId="0" borderId="0" xfId="0" applyFont="1" applyFill="1" applyBorder="1" applyAlignment="1">
      <alignment vertical="top" wrapText="1"/>
    </xf>
    <xf numFmtId="0" fontId="9" fillId="5" borderId="0" xfId="0" applyFont="1" applyFill="1" applyBorder="1" applyAlignment="1">
      <alignment horizontal="left"/>
    </xf>
    <xf numFmtId="0" fontId="6" fillId="5" borderId="0" xfId="0" applyFont="1" applyFill="1" applyBorder="1" applyAlignment="1">
      <alignment horizontal="left"/>
    </xf>
    <xf numFmtId="0" fontId="50" fillId="0" borderId="37" xfId="0" applyFont="1" applyBorder="1" applyAlignment="1">
      <alignment vertical="top" wrapText="1"/>
    </xf>
    <xf numFmtId="0" fontId="24" fillId="0" borderId="37" xfId="0" applyFont="1" applyBorder="1" applyAlignment="1">
      <alignment vertical="top" wrapText="1"/>
    </xf>
    <xf numFmtId="0" fontId="56" fillId="0" borderId="37" xfId="0" applyFont="1" applyBorder="1" applyAlignment="1">
      <alignment vertical="top" wrapText="1"/>
    </xf>
    <xf numFmtId="0" fontId="24" fillId="0" borderId="54" xfId="0" applyFont="1" applyBorder="1" applyAlignment="1">
      <alignment horizontal="left" vertical="top" wrapText="1"/>
    </xf>
    <xf numFmtId="0" fontId="6" fillId="0" borderId="37" xfId="0" applyFont="1" applyBorder="1" applyAlignment="1">
      <alignment horizontal="center" vertical="center"/>
    </xf>
    <xf numFmtId="0" fontId="11" fillId="6" borderId="0" xfId="0" applyFont="1" applyFill="1" applyAlignment="1">
      <alignment horizontal="left"/>
    </xf>
    <xf numFmtId="0" fontId="8" fillId="6" borderId="8" xfId="0" applyFont="1" applyFill="1" applyBorder="1" applyAlignment="1">
      <alignment horizontal="left"/>
    </xf>
    <xf numFmtId="0" fontId="11" fillId="6" borderId="8" xfId="0" applyFont="1" applyFill="1" applyBorder="1" applyAlignment="1">
      <alignment horizontal="left"/>
    </xf>
    <xf numFmtId="0" fontId="8" fillId="6" borderId="10" xfId="0" applyFont="1" applyFill="1" applyBorder="1" applyAlignment="1">
      <alignment horizontal="left"/>
    </xf>
    <xf numFmtId="0" fontId="74" fillId="0" borderId="0" xfId="0" applyFont="1" applyAlignment="1">
      <alignment horizontal="left"/>
    </xf>
    <xf numFmtId="0" fontId="75" fillId="0" borderId="0" xfId="0" applyFont="1" applyAlignment="1">
      <alignment horizontal="left"/>
    </xf>
    <xf numFmtId="0" fontId="76" fillId="0" borderId="0" xfId="0" applyFont="1" applyAlignment="1">
      <alignment vertical="center"/>
    </xf>
    <xf numFmtId="0" fontId="75" fillId="0" borderId="0" xfId="0" applyFont="1"/>
    <xf numFmtId="0" fontId="75" fillId="0" borderId="0" xfId="0" applyFont="1" applyAlignment="1">
      <alignment horizontal="left" wrapText="1"/>
    </xf>
    <xf numFmtId="0" fontId="10" fillId="0" borderId="0" xfId="0" applyFont="1" applyBorder="1"/>
    <xf numFmtId="0" fontId="6" fillId="0" borderId="0" xfId="0" applyFont="1" applyBorder="1" applyAlignment="1">
      <alignment horizontal="center" vertical="center"/>
    </xf>
    <xf numFmtId="0" fontId="75" fillId="0" borderId="21" xfId="0" applyFont="1" applyBorder="1" applyAlignment="1">
      <alignment horizontal="left"/>
    </xf>
    <xf numFmtId="0" fontId="6" fillId="0" borderId="0" xfId="0" applyFont="1" applyBorder="1" applyAlignment="1">
      <alignment horizontal="center" vertical="center" wrapText="1"/>
    </xf>
    <xf numFmtId="0" fontId="6" fillId="0" borderId="0" xfId="0" applyFont="1" applyBorder="1" applyAlignment="1">
      <alignment horizontal="center" vertical="top" wrapText="1"/>
    </xf>
    <xf numFmtId="0" fontId="6" fillId="0" borderId="0" xfId="0" applyFont="1" applyBorder="1" applyAlignment="1">
      <alignment horizontal="center"/>
    </xf>
    <xf numFmtId="0" fontId="17" fillId="0" borderId="0" xfId="0" applyFont="1" applyBorder="1" applyAlignment="1">
      <alignment horizontal="center" vertical="center"/>
    </xf>
    <xf numFmtId="0" fontId="74" fillId="0" borderId="0" xfId="0" applyFont="1"/>
    <xf numFmtId="0" fontId="17" fillId="0" borderId="0" xfId="0" applyFont="1" applyBorder="1" applyAlignment="1">
      <alignment vertical="top" wrapText="1"/>
    </xf>
  </cellXfs>
  <cellStyles count="2">
    <cellStyle name="Hyperlink" xfId="1" builtinId="8"/>
    <cellStyle name="Normal" xfId="0" builtinId="0"/>
  </cellStyles>
  <dxfs count="0"/>
  <tableStyles count="0" defaultTableStyle="TableStyleMedium2" defaultPivotStyle="PivotStyleLight16"/>
  <colors>
    <mruColors>
      <color rgb="FF33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7254</xdr:colOff>
      <xdr:row>14</xdr:row>
      <xdr:rowOff>165099</xdr:rowOff>
    </xdr:from>
    <xdr:to>
      <xdr:col>10</xdr:col>
      <xdr:colOff>8620</xdr:colOff>
      <xdr:row>49</xdr:row>
      <xdr:rowOff>0</xdr:rowOff>
    </xdr:to>
    <xdr:pic>
      <xdr:nvPicPr>
        <xdr:cNvPr id="2" name="Picture 1">
          <a:extLst>
            <a:ext uri="{FF2B5EF4-FFF2-40B4-BE49-F238E27FC236}">
              <a16:creationId xmlns:a16="http://schemas.microsoft.com/office/drawing/2014/main" id="{2AA79608-A310-0643-1829-42064065C08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616854" y="2813049"/>
          <a:ext cx="5487766" cy="6169026"/>
        </a:xfrm>
        <a:prstGeom prst="rect">
          <a:avLst/>
        </a:prstGeom>
      </xdr:spPr>
    </xdr:pic>
    <xdr:clientData/>
  </xdr:twoCellAnchor>
  <xdr:twoCellAnchor editAs="oneCell">
    <xdr:from>
      <xdr:col>10</xdr:col>
      <xdr:colOff>190500</xdr:colOff>
      <xdr:row>14</xdr:row>
      <xdr:rowOff>25400</xdr:rowOff>
    </xdr:from>
    <xdr:to>
      <xdr:col>19</xdr:col>
      <xdr:colOff>266700</xdr:colOff>
      <xdr:row>49</xdr:row>
      <xdr:rowOff>49018</xdr:rowOff>
    </xdr:to>
    <xdr:pic>
      <xdr:nvPicPr>
        <xdr:cNvPr id="3" name="Picture 2">
          <a:extLst>
            <a:ext uri="{FF2B5EF4-FFF2-40B4-BE49-F238E27FC236}">
              <a16:creationId xmlns:a16="http://schemas.microsoft.com/office/drawing/2014/main" id="{BD84A7D0-6952-D3C2-6E29-2BED0BF4BCB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6286500" y="2673350"/>
          <a:ext cx="5562600" cy="635774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1257300</xdr:colOff>
          <xdr:row>46</xdr:row>
          <xdr:rowOff>76200</xdr:rowOff>
        </xdr:from>
        <xdr:to>
          <xdr:col>4</xdr:col>
          <xdr:colOff>2527300</xdr:colOff>
          <xdr:row>48</xdr:row>
          <xdr:rowOff>0</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700-000002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Update recovery wheel</a:t>
              </a:r>
            </a:p>
          </xdr:txBody>
        </xdr:sp>
        <xdr:clientData fPrintsWithSheet="0"/>
      </xdr:twoCellAnchor>
    </mc:Choice>
    <mc:Fallback/>
  </mc:AlternateContent>
  <xdr:twoCellAnchor>
    <xdr:from>
      <xdr:col>2</xdr:col>
      <xdr:colOff>17963</xdr:colOff>
      <xdr:row>2</xdr:row>
      <xdr:rowOff>30268</xdr:rowOff>
    </xdr:from>
    <xdr:to>
      <xdr:col>5</xdr:col>
      <xdr:colOff>1082853</xdr:colOff>
      <xdr:row>27</xdr:row>
      <xdr:rowOff>6350</xdr:rowOff>
    </xdr:to>
    <xdr:grpSp>
      <xdr:nvGrpSpPr>
        <xdr:cNvPr id="174" name="Group 173">
          <a:extLst>
            <a:ext uri="{FF2B5EF4-FFF2-40B4-BE49-F238E27FC236}">
              <a16:creationId xmlns:a16="http://schemas.microsoft.com/office/drawing/2014/main" id="{00000000-0008-0000-0800-0000AE000000}"/>
            </a:ext>
          </a:extLst>
        </xdr:cNvPr>
        <xdr:cNvGrpSpPr/>
      </xdr:nvGrpSpPr>
      <xdr:grpSpPr>
        <a:xfrm>
          <a:off x="2195106" y="737839"/>
          <a:ext cx="7814033" cy="7577940"/>
          <a:chOff x="6521187" y="1389351"/>
          <a:chExt cx="4587375" cy="4637443"/>
        </a:xfrm>
      </xdr:grpSpPr>
      <xdr:grpSp>
        <xdr:nvGrpSpPr>
          <xdr:cNvPr id="175" name="Group 174">
            <a:extLst>
              <a:ext uri="{FF2B5EF4-FFF2-40B4-BE49-F238E27FC236}">
                <a16:creationId xmlns:a16="http://schemas.microsoft.com/office/drawing/2014/main" id="{00000000-0008-0000-0800-0000AF000000}"/>
              </a:ext>
            </a:extLst>
          </xdr:cNvPr>
          <xdr:cNvGrpSpPr/>
        </xdr:nvGrpSpPr>
        <xdr:grpSpPr>
          <a:xfrm>
            <a:off x="6521187" y="1389351"/>
            <a:ext cx="4587375" cy="4637443"/>
            <a:chOff x="0" y="0"/>
            <a:chExt cx="6300001" cy="6300000"/>
          </a:xfrm>
        </xdr:grpSpPr>
        <xdr:sp macro="" textlink="">
          <xdr:nvSpPr>
            <xdr:cNvPr id="176" name="Freeform 175">
              <a:extLst>
                <a:ext uri="{FF2B5EF4-FFF2-40B4-BE49-F238E27FC236}">
                  <a16:creationId xmlns:a16="http://schemas.microsoft.com/office/drawing/2014/main" id="{00000000-0008-0000-0800-0000B0000000}"/>
                </a:ext>
              </a:extLst>
            </xdr:cNvPr>
            <xdr:cNvSpPr/>
          </xdr:nvSpPr>
          <xdr:spPr>
            <a:xfrm>
              <a:off x="0" y="475659"/>
              <a:ext cx="1726716" cy="2682174"/>
            </a:xfrm>
            <a:custGeom>
              <a:avLst/>
              <a:gdLst>
                <a:gd name="connsiteX0" fmla="*/ 1491374 w 1726716"/>
                <a:gd name="connsiteY0" fmla="*/ 0 h 2682174"/>
                <a:gd name="connsiteX1" fmla="*/ 1726716 w 1726716"/>
                <a:gd name="connsiteY1" fmla="*/ 380245 h 2682174"/>
                <a:gd name="connsiteX2" fmla="*/ 1635832 w 1726716"/>
                <a:gd name="connsiteY2" fmla="*/ 435459 h 2682174"/>
                <a:gd name="connsiteX3" fmla="*/ 445428 w 1726716"/>
                <a:gd name="connsiteY3" fmla="*/ 2674341 h 2682174"/>
                <a:gd name="connsiteX4" fmla="*/ 445824 w 1726716"/>
                <a:gd name="connsiteY4" fmla="*/ 2682174 h 2682174"/>
                <a:gd name="connsiteX5" fmla="*/ 185 w 1726716"/>
                <a:gd name="connsiteY5" fmla="*/ 2681663 h 2682174"/>
                <a:gd name="connsiteX6" fmla="*/ 0 w 1726716"/>
                <a:gd name="connsiteY6" fmla="*/ 2674341 h 2682174"/>
                <a:gd name="connsiteX7" fmla="*/ 1388805 w 1726716"/>
                <a:gd name="connsiteY7" fmla="*/ 62312 h 2682174"/>
                <a:gd name="connsiteX8" fmla="*/ 1491374 w 1726716"/>
                <a:gd name="connsiteY8" fmla="*/ 0 h 268217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726716" h="2682174">
                  <a:moveTo>
                    <a:pt x="1491374" y="0"/>
                  </a:moveTo>
                  <a:lnTo>
                    <a:pt x="1726716" y="380245"/>
                  </a:lnTo>
                  <a:lnTo>
                    <a:pt x="1635832" y="435459"/>
                  </a:lnTo>
                  <a:cubicBezTo>
                    <a:pt x="917628" y="920668"/>
                    <a:pt x="445428" y="1742360"/>
                    <a:pt x="445428" y="2674341"/>
                  </a:cubicBezTo>
                  <a:lnTo>
                    <a:pt x="445824" y="2682174"/>
                  </a:lnTo>
                  <a:lnTo>
                    <a:pt x="185" y="2681663"/>
                  </a:lnTo>
                  <a:lnTo>
                    <a:pt x="0" y="2674341"/>
                  </a:lnTo>
                  <a:cubicBezTo>
                    <a:pt x="0" y="1587030"/>
                    <a:pt x="550900" y="628389"/>
                    <a:pt x="1388805" y="62312"/>
                  </a:cubicBezTo>
                  <a:lnTo>
                    <a:pt x="1491374"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177" name="Freeform 176">
              <a:extLst>
                <a:ext uri="{FF2B5EF4-FFF2-40B4-BE49-F238E27FC236}">
                  <a16:creationId xmlns:a16="http://schemas.microsoft.com/office/drawing/2014/main" id="{00000000-0008-0000-0800-0000B1000000}"/>
                </a:ext>
              </a:extLst>
            </xdr:cNvPr>
            <xdr:cNvSpPr/>
          </xdr:nvSpPr>
          <xdr:spPr>
            <a:xfrm>
              <a:off x="4573546" y="477368"/>
              <a:ext cx="1726455" cy="2687179"/>
            </a:xfrm>
            <a:custGeom>
              <a:avLst/>
              <a:gdLst>
                <a:gd name="connsiteX0" fmla="*/ 237893 w 1726455"/>
                <a:gd name="connsiteY0" fmla="*/ 0 h 2687179"/>
                <a:gd name="connsiteX1" fmla="*/ 337650 w 1726455"/>
                <a:gd name="connsiteY1" fmla="*/ 60604 h 2687179"/>
                <a:gd name="connsiteX2" fmla="*/ 1726455 w 1726455"/>
                <a:gd name="connsiteY2" fmla="*/ 2672633 h 2687179"/>
                <a:gd name="connsiteX3" fmla="*/ 1726087 w 1726455"/>
                <a:gd name="connsiteY3" fmla="*/ 2687179 h 2687179"/>
                <a:gd name="connsiteX4" fmla="*/ 1271175 w 1726455"/>
                <a:gd name="connsiteY4" fmla="*/ 2686658 h 2687179"/>
                <a:gd name="connsiteX5" fmla="*/ 1271883 w 1726455"/>
                <a:gd name="connsiteY5" fmla="*/ 2672633 h 2687179"/>
                <a:gd name="connsiteX6" fmla="*/ 81479 w 1726455"/>
                <a:gd name="connsiteY6" fmla="*/ 433751 h 2687179"/>
                <a:gd name="connsiteX7" fmla="*/ 0 w 1726455"/>
                <a:gd name="connsiteY7" fmla="*/ 384251 h 2687179"/>
                <a:gd name="connsiteX8" fmla="*/ 237893 w 1726455"/>
                <a:gd name="connsiteY8" fmla="*/ 0 h 2687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726455" h="2687179">
                  <a:moveTo>
                    <a:pt x="237893" y="0"/>
                  </a:moveTo>
                  <a:lnTo>
                    <a:pt x="337650" y="60604"/>
                  </a:lnTo>
                  <a:cubicBezTo>
                    <a:pt x="1175556" y="626681"/>
                    <a:pt x="1726455" y="1585322"/>
                    <a:pt x="1726455" y="2672633"/>
                  </a:cubicBezTo>
                  <a:lnTo>
                    <a:pt x="1726087" y="2687179"/>
                  </a:lnTo>
                  <a:lnTo>
                    <a:pt x="1271175" y="2686658"/>
                  </a:lnTo>
                  <a:lnTo>
                    <a:pt x="1271883" y="2672633"/>
                  </a:lnTo>
                  <a:cubicBezTo>
                    <a:pt x="1271883" y="1740652"/>
                    <a:pt x="799684" y="918960"/>
                    <a:pt x="81479" y="433751"/>
                  </a:cubicBezTo>
                  <a:lnTo>
                    <a:pt x="0" y="384251"/>
                  </a:lnTo>
                  <a:lnTo>
                    <a:pt x="237893"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178" name="Freeform 177">
              <a:extLst>
                <a:ext uri="{FF2B5EF4-FFF2-40B4-BE49-F238E27FC236}">
                  <a16:creationId xmlns:a16="http://schemas.microsoft.com/office/drawing/2014/main" id="{00000000-0008-0000-0800-0000B2000000}"/>
                </a:ext>
              </a:extLst>
            </xdr:cNvPr>
            <xdr:cNvSpPr/>
          </xdr:nvSpPr>
          <xdr:spPr>
            <a:xfrm>
              <a:off x="1498429" y="5443076"/>
              <a:ext cx="3305233" cy="856924"/>
            </a:xfrm>
            <a:custGeom>
              <a:avLst/>
              <a:gdLst>
                <a:gd name="connsiteX0" fmla="*/ 3067391 w 3305233"/>
                <a:gd name="connsiteY0" fmla="*/ 0 h 856924"/>
                <a:gd name="connsiteX1" fmla="*/ 3305233 w 3305233"/>
                <a:gd name="connsiteY1" fmla="*/ 384282 h 856924"/>
                <a:gd name="connsiteX2" fmla="*/ 3153049 w 3305233"/>
                <a:gd name="connsiteY2" fmla="*/ 476736 h 856924"/>
                <a:gd name="connsiteX3" fmla="*/ 1651572 w 3305233"/>
                <a:gd name="connsiteY3" fmla="*/ 856924 h 856924"/>
                <a:gd name="connsiteX4" fmla="*/ 150095 w 3305233"/>
                <a:gd name="connsiteY4" fmla="*/ 476736 h 856924"/>
                <a:gd name="connsiteX5" fmla="*/ 0 w 3305233"/>
                <a:gd name="connsiteY5" fmla="*/ 385551 h 856924"/>
                <a:gd name="connsiteX6" fmla="*/ 235394 w 3305233"/>
                <a:gd name="connsiteY6" fmla="*/ 5337 h 856924"/>
                <a:gd name="connsiteX7" fmla="*/ 360020 w 3305233"/>
                <a:gd name="connsiteY7" fmla="*/ 81049 h 856924"/>
                <a:gd name="connsiteX8" fmla="*/ 1647000 w 3305233"/>
                <a:gd name="connsiteY8" fmla="*/ 406924 h 856924"/>
                <a:gd name="connsiteX9" fmla="*/ 2933980 w 3305233"/>
                <a:gd name="connsiteY9" fmla="*/ 81049 h 856924"/>
                <a:gd name="connsiteX10" fmla="*/ 3067391 w 3305233"/>
                <a:gd name="connsiteY10" fmla="*/ 0 h 8569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3305233" h="856924">
                  <a:moveTo>
                    <a:pt x="3067391" y="0"/>
                  </a:moveTo>
                  <a:lnTo>
                    <a:pt x="3305233" y="384282"/>
                  </a:lnTo>
                  <a:lnTo>
                    <a:pt x="3153049" y="476736"/>
                  </a:lnTo>
                  <a:cubicBezTo>
                    <a:pt x="2706715" y="719199"/>
                    <a:pt x="2195228" y="856924"/>
                    <a:pt x="1651572" y="856924"/>
                  </a:cubicBezTo>
                  <a:cubicBezTo>
                    <a:pt x="1107917" y="856924"/>
                    <a:pt x="596429" y="719199"/>
                    <a:pt x="150095" y="476736"/>
                  </a:cubicBezTo>
                  <a:lnTo>
                    <a:pt x="0" y="385551"/>
                  </a:lnTo>
                  <a:lnTo>
                    <a:pt x="235394" y="5337"/>
                  </a:lnTo>
                  <a:lnTo>
                    <a:pt x="360020" y="81049"/>
                  </a:lnTo>
                  <a:cubicBezTo>
                    <a:pt x="742592" y="288874"/>
                    <a:pt x="1181010" y="406924"/>
                    <a:pt x="1647000" y="406924"/>
                  </a:cubicBezTo>
                  <a:cubicBezTo>
                    <a:pt x="2112991" y="406924"/>
                    <a:pt x="2551409" y="288874"/>
                    <a:pt x="2933980" y="81049"/>
                  </a:cubicBezTo>
                  <a:lnTo>
                    <a:pt x="3067391"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179" name="Freeform 178">
              <a:extLst>
                <a:ext uri="{FF2B5EF4-FFF2-40B4-BE49-F238E27FC236}">
                  <a16:creationId xmlns:a16="http://schemas.microsoft.com/office/drawing/2014/main" id="{00000000-0008-0000-0800-0000B3000000}"/>
                </a:ext>
              </a:extLst>
            </xdr:cNvPr>
            <xdr:cNvSpPr/>
          </xdr:nvSpPr>
          <xdr:spPr>
            <a:xfrm>
              <a:off x="1491374" y="0"/>
              <a:ext cx="3320064" cy="861618"/>
            </a:xfrm>
            <a:custGeom>
              <a:avLst/>
              <a:gdLst>
                <a:gd name="connsiteX0" fmla="*/ 1658626 w 3320064"/>
                <a:gd name="connsiteY0" fmla="*/ 0 h 861618"/>
                <a:gd name="connsiteX1" fmla="*/ 3160103 w 3320064"/>
                <a:gd name="connsiteY1" fmla="*/ 380188 h 861618"/>
                <a:gd name="connsiteX2" fmla="*/ 3320064 w 3320064"/>
                <a:gd name="connsiteY2" fmla="*/ 477367 h 861618"/>
                <a:gd name="connsiteX3" fmla="*/ 3082171 w 3320064"/>
                <a:gd name="connsiteY3" fmla="*/ 861618 h 861618"/>
                <a:gd name="connsiteX4" fmla="*/ 2941034 w 3320064"/>
                <a:gd name="connsiteY4" fmla="*/ 775875 h 861618"/>
                <a:gd name="connsiteX5" fmla="*/ 1654054 w 3320064"/>
                <a:gd name="connsiteY5" fmla="*/ 450000 h 861618"/>
                <a:gd name="connsiteX6" fmla="*/ 367074 w 3320064"/>
                <a:gd name="connsiteY6" fmla="*/ 775875 h 861618"/>
                <a:gd name="connsiteX7" fmla="*/ 235342 w 3320064"/>
                <a:gd name="connsiteY7" fmla="*/ 855904 h 861618"/>
                <a:gd name="connsiteX8" fmla="*/ 0 w 3320064"/>
                <a:gd name="connsiteY8" fmla="*/ 475659 h 861618"/>
                <a:gd name="connsiteX9" fmla="*/ 157149 w 3320064"/>
                <a:gd name="connsiteY9" fmla="*/ 380188 h 861618"/>
                <a:gd name="connsiteX10" fmla="*/ 1658626 w 3320064"/>
                <a:gd name="connsiteY10" fmla="*/ 0 h 86161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3320064" h="861618">
                  <a:moveTo>
                    <a:pt x="1658626" y="0"/>
                  </a:moveTo>
                  <a:cubicBezTo>
                    <a:pt x="2202282" y="0"/>
                    <a:pt x="2713769" y="137725"/>
                    <a:pt x="3160103" y="380188"/>
                  </a:cubicBezTo>
                  <a:lnTo>
                    <a:pt x="3320064" y="477367"/>
                  </a:lnTo>
                  <a:lnTo>
                    <a:pt x="3082171" y="861618"/>
                  </a:lnTo>
                  <a:lnTo>
                    <a:pt x="2941034" y="775875"/>
                  </a:lnTo>
                  <a:cubicBezTo>
                    <a:pt x="2558463" y="568050"/>
                    <a:pt x="2120045" y="450000"/>
                    <a:pt x="1654054" y="450000"/>
                  </a:cubicBezTo>
                  <a:cubicBezTo>
                    <a:pt x="1188064" y="450000"/>
                    <a:pt x="749646" y="568050"/>
                    <a:pt x="367074" y="775875"/>
                  </a:cubicBezTo>
                  <a:lnTo>
                    <a:pt x="235342" y="855904"/>
                  </a:lnTo>
                  <a:lnTo>
                    <a:pt x="0" y="475659"/>
                  </a:lnTo>
                  <a:lnTo>
                    <a:pt x="157149" y="380188"/>
                  </a:lnTo>
                  <a:cubicBezTo>
                    <a:pt x="603483" y="137725"/>
                    <a:pt x="1114971" y="0"/>
                    <a:pt x="1658626" y="0"/>
                  </a:cubicBez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180" name="Freeform 179">
              <a:extLst>
                <a:ext uri="{FF2B5EF4-FFF2-40B4-BE49-F238E27FC236}">
                  <a16:creationId xmlns:a16="http://schemas.microsoft.com/office/drawing/2014/main" id="{00000000-0008-0000-0800-0000B4000000}"/>
                </a:ext>
              </a:extLst>
            </xdr:cNvPr>
            <xdr:cNvSpPr/>
          </xdr:nvSpPr>
          <xdr:spPr>
            <a:xfrm>
              <a:off x="186" y="3157323"/>
              <a:ext cx="1733637" cy="2671305"/>
            </a:xfrm>
            <a:custGeom>
              <a:avLst/>
              <a:gdLst>
                <a:gd name="connsiteX0" fmla="*/ 0 w 1733637"/>
                <a:gd name="connsiteY0" fmla="*/ 0 h 2671305"/>
                <a:gd name="connsiteX1" fmla="*/ 445639 w 1733637"/>
                <a:gd name="connsiteY1" fmla="*/ 511 h 2671305"/>
                <a:gd name="connsiteX2" fmla="*/ 459183 w 1733637"/>
                <a:gd name="connsiteY2" fmla="*/ 268737 h 2671305"/>
                <a:gd name="connsiteX3" fmla="*/ 1635647 w 1733637"/>
                <a:gd name="connsiteY3" fmla="*/ 2231560 h 2671305"/>
                <a:gd name="connsiteX4" fmla="*/ 1733637 w 1733637"/>
                <a:gd name="connsiteY4" fmla="*/ 2291091 h 2671305"/>
                <a:gd name="connsiteX5" fmla="*/ 1498243 w 1733637"/>
                <a:gd name="connsiteY5" fmla="*/ 2671305 h 2671305"/>
                <a:gd name="connsiteX6" fmla="*/ 1388620 w 1733637"/>
                <a:gd name="connsiteY6" fmla="*/ 2604707 h 2671305"/>
                <a:gd name="connsiteX7" fmla="*/ 3914 w 1733637"/>
                <a:gd name="connsiteY7" fmla="*/ 154777 h 2671305"/>
                <a:gd name="connsiteX8" fmla="*/ 0 w 1733637"/>
                <a:gd name="connsiteY8" fmla="*/ 0 h 267130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733637" h="2671305">
                  <a:moveTo>
                    <a:pt x="0" y="0"/>
                  </a:moveTo>
                  <a:lnTo>
                    <a:pt x="445639" y="511"/>
                  </a:lnTo>
                  <a:lnTo>
                    <a:pt x="459183" y="268737"/>
                  </a:lnTo>
                  <a:cubicBezTo>
                    <a:pt x="542143" y="1085633"/>
                    <a:pt x="989263" y="1794872"/>
                    <a:pt x="1635647" y="2231560"/>
                  </a:cubicBezTo>
                  <a:lnTo>
                    <a:pt x="1733637" y="2291091"/>
                  </a:lnTo>
                  <a:lnTo>
                    <a:pt x="1498243" y="2671305"/>
                  </a:lnTo>
                  <a:lnTo>
                    <a:pt x="1388620" y="2604707"/>
                  </a:lnTo>
                  <a:cubicBezTo>
                    <a:pt x="592610" y="2066934"/>
                    <a:pt x="55623" y="1174872"/>
                    <a:pt x="3914" y="154777"/>
                  </a:cubicBezTo>
                  <a:lnTo>
                    <a:pt x="0"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181" name="Freeform 180">
              <a:extLst>
                <a:ext uri="{FF2B5EF4-FFF2-40B4-BE49-F238E27FC236}">
                  <a16:creationId xmlns:a16="http://schemas.microsoft.com/office/drawing/2014/main" id="{00000000-0008-0000-0800-0000B5000000}"/>
                </a:ext>
              </a:extLst>
            </xdr:cNvPr>
            <xdr:cNvSpPr/>
          </xdr:nvSpPr>
          <xdr:spPr>
            <a:xfrm>
              <a:off x="4565820" y="3164026"/>
              <a:ext cx="1733813" cy="2663333"/>
            </a:xfrm>
            <a:custGeom>
              <a:avLst/>
              <a:gdLst>
                <a:gd name="connsiteX0" fmla="*/ 1278901 w 1733813"/>
                <a:gd name="connsiteY0" fmla="*/ 0 h 2663333"/>
                <a:gd name="connsiteX1" fmla="*/ 1733813 w 1733813"/>
                <a:gd name="connsiteY1" fmla="*/ 521 h 2663333"/>
                <a:gd name="connsiteX2" fmla="*/ 1730082 w 1733813"/>
                <a:gd name="connsiteY2" fmla="*/ 148074 h 2663333"/>
                <a:gd name="connsiteX3" fmla="*/ 345376 w 1733813"/>
                <a:gd name="connsiteY3" fmla="*/ 2598004 h 2663333"/>
                <a:gd name="connsiteX4" fmla="*/ 237842 w 1733813"/>
                <a:gd name="connsiteY4" fmla="*/ 2663333 h 2663333"/>
                <a:gd name="connsiteX5" fmla="*/ 0 w 1733813"/>
                <a:gd name="connsiteY5" fmla="*/ 2279051 h 2663333"/>
                <a:gd name="connsiteX6" fmla="*/ 89205 w 1733813"/>
                <a:gd name="connsiteY6" fmla="*/ 2224857 h 2663333"/>
                <a:gd name="connsiteX7" fmla="*/ 1265669 w 1733813"/>
                <a:gd name="connsiteY7" fmla="*/ 262034 h 2663333"/>
                <a:gd name="connsiteX8" fmla="*/ 1278901 w 1733813"/>
                <a:gd name="connsiteY8" fmla="*/ 0 h 266333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733813" h="2663333">
                  <a:moveTo>
                    <a:pt x="1278901" y="0"/>
                  </a:moveTo>
                  <a:lnTo>
                    <a:pt x="1733813" y="521"/>
                  </a:lnTo>
                  <a:lnTo>
                    <a:pt x="1730082" y="148074"/>
                  </a:lnTo>
                  <a:cubicBezTo>
                    <a:pt x="1678374" y="1168169"/>
                    <a:pt x="1141386" y="2060231"/>
                    <a:pt x="345376" y="2598004"/>
                  </a:cubicBezTo>
                  <a:lnTo>
                    <a:pt x="237842" y="2663333"/>
                  </a:lnTo>
                  <a:lnTo>
                    <a:pt x="0" y="2279051"/>
                  </a:lnTo>
                  <a:lnTo>
                    <a:pt x="89205" y="2224857"/>
                  </a:lnTo>
                  <a:cubicBezTo>
                    <a:pt x="735589" y="1788169"/>
                    <a:pt x="1182709" y="1078930"/>
                    <a:pt x="1265669" y="262034"/>
                  </a:cubicBezTo>
                  <a:lnTo>
                    <a:pt x="1278901"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182" name="SC.DP.5">
              <a:extLst>
                <a:ext uri="{FF2B5EF4-FFF2-40B4-BE49-F238E27FC236}">
                  <a16:creationId xmlns:a16="http://schemas.microsoft.com/office/drawing/2014/main" id="{00000000-0008-0000-0800-0000B6000000}"/>
                </a:ext>
              </a:extLst>
            </xdr:cNvPr>
            <xdr:cNvSpPr/>
          </xdr:nvSpPr>
          <xdr:spPr>
            <a:xfrm>
              <a:off x="1726717" y="490708"/>
              <a:ext cx="1048782" cy="823913"/>
            </a:xfrm>
            <a:custGeom>
              <a:avLst/>
              <a:gdLst>
                <a:gd name="connsiteX0" fmla="*/ 955369 w 1048782"/>
                <a:gd name="connsiteY0" fmla="*/ 0 h 823913"/>
                <a:gd name="connsiteX1" fmla="*/ 1048782 w 1048782"/>
                <a:gd name="connsiteY1" fmla="*/ 531739 h 823913"/>
                <a:gd name="connsiteX2" fmla="*/ 1009818 w 1048782"/>
                <a:gd name="connsiteY2" fmla="*/ 537941 h 823913"/>
                <a:gd name="connsiteX3" fmla="*/ 389127 w 1048782"/>
                <a:gd name="connsiteY3" fmla="*/ 759992 h 823913"/>
                <a:gd name="connsiteX4" fmla="*/ 283910 w 1048782"/>
                <a:gd name="connsiteY4" fmla="*/ 823913 h 823913"/>
                <a:gd name="connsiteX5" fmla="*/ 0 w 1048782"/>
                <a:gd name="connsiteY5" fmla="*/ 365197 h 823913"/>
                <a:gd name="connsiteX6" fmla="*/ 131732 w 1048782"/>
                <a:gd name="connsiteY6" fmla="*/ 285168 h 823913"/>
                <a:gd name="connsiteX7" fmla="*/ 907596 w 1048782"/>
                <a:gd name="connsiteY7" fmla="*/ 7604 h 823913"/>
                <a:gd name="connsiteX8" fmla="*/ 955369 w 1048782"/>
                <a:gd name="connsiteY8" fmla="*/ 0 h 8239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048782" h="823913">
                  <a:moveTo>
                    <a:pt x="955369" y="0"/>
                  </a:moveTo>
                  <a:lnTo>
                    <a:pt x="1048782" y="531739"/>
                  </a:lnTo>
                  <a:lnTo>
                    <a:pt x="1009818" y="537941"/>
                  </a:lnTo>
                  <a:cubicBezTo>
                    <a:pt x="789151" y="580222"/>
                    <a:pt x="580413" y="656080"/>
                    <a:pt x="389127" y="759992"/>
                  </a:cubicBezTo>
                  <a:lnTo>
                    <a:pt x="283910" y="823913"/>
                  </a:lnTo>
                  <a:lnTo>
                    <a:pt x="0" y="365197"/>
                  </a:lnTo>
                  <a:lnTo>
                    <a:pt x="131732" y="285168"/>
                  </a:lnTo>
                  <a:cubicBezTo>
                    <a:pt x="370840" y="155277"/>
                    <a:pt x="631762" y="60455"/>
                    <a:pt x="907596" y="7604"/>
                  </a:cubicBezTo>
                  <a:lnTo>
                    <a:pt x="955369"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183" name="SC.NU.5">
              <a:extLst>
                <a:ext uri="{FF2B5EF4-FFF2-40B4-BE49-F238E27FC236}">
                  <a16:creationId xmlns:a16="http://schemas.microsoft.com/office/drawing/2014/main" id="{00000000-0008-0000-0800-0000B7000000}"/>
                </a:ext>
              </a:extLst>
            </xdr:cNvPr>
            <xdr:cNvSpPr/>
          </xdr:nvSpPr>
          <xdr:spPr>
            <a:xfrm>
              <a:off x="3602435" y="511430"/>
              <a:ext cx="971111" cy="808868"/>
            </a:xfrm>
            <a:custGeom>
              <a:avLst/>
              <a:gdLst>
                <a:gd name="connsiteX0" fmla="*/ 112621 w 971111"/>
                <a:gd name="connsiteY0" fmla="*/ 0 h 808868"/>
                <a:gd name="connsiteX1" fmla="*/ 217767 w 971111"/>
                <a:gd name="connsiteY1" fmla="*/ 23574 h 808868"/>
                <a:gd name="connsiteX2" fmla="*/ 829974 w 971111"/>
                <a:gd name="connsiteY2" fmla="*/ 264446 h 808868"/>
                <a:gd name="connsiteX3" fmla="*/ 971111 w 971111"/>
                <a:gd name="connsiteY3" fmla="*/ 350189 h 808868"/>
                <a:gd name="connsiteX4" fmla="*/ 687138 w 971111"/>
                <a:gd name="connsiteY4" fmla="*/ 808868 h 808868"/>
                <a:gd name="connsiteX5" fmla="*/ 687137 w 971111"/>
                <a:gd name="connsiteY5" fmla="*/ 808867 h 808868"/>
                <a:gd name="connsiteX6" fmla="*/ 687137 w 971111"/>
                <a:gd name="connsiteY6" fmla="*/ 808867 h 808868"/>
                <a:gd name="connsiteX7" fmla="*/ 572577 w 971111"/>
                <a:gd name="connsiteY7" fmla="*/ 739270 h 808868"/>
                <a:gd name="connsiteX8" fmla="*/ 82811 w 971111"/>
                <a:gd name="connsiteY8" fmla="*/ 546572 h 808868"/>
                <a:gd name="connsiteX9" fmla="*/ 0 w 971111"/>
                <a:gd name="connsiteY9" fmla="*/ 528006 h 808868"/>
                <a:gd name="connsiteX10" fmla="*/ 112621 w 971111"/>
                <a:gd name="connsiteY10" fmla="*/ 0 h 80886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971111" h="808868">
                  <a:moveTo>
                    <a:pt x="112621" y="0"/>
                  </a:moveTo>
                  <a:lnTo>
                    <a:pt x="217767" y="23574"/>
                  </a:lnTo>
                  <a:cubicBezTo>
                    <a:pt x="433441" y="79065"/>
                    <a:pt x="638689" y="160534"/>
                    <a:pt x="829974" y="264446"/>
                  </a:cubicBezTo>
                  <a:lnTo>
                    <a:pt x="971111" y="350189"/>
                  </a:lnTo>
                  <a:lnTo>
                    <a:pt x="687138" y="808868"/>
                  </a:lnTo>
                  <a:lnTo>
                    <a:pt x="687137" y="808867"/>
                  </a:lnTo>
                  <a:lnTo>
                    <a:pt x="687137" y="808867"/>
                  </a:lnTo>
                  <a:lnTo>
                    <a:pt x="572577" y="739270"/>
                  </a:lnTo>
                  <a:cubicBezTo>
                    <a:pt x="419549" y="656140"/>
                    <a:pt x="255351" y="590965"/>
                    <a:pt x="82811" y="546572"/>
                  </a:cubicBezTo>
                  <a:lnTo>
                    <a:pt x="0" y="528006"/>
                  </a:lnTo>
                  <a:lnTo>
                    <a:pt x="112621"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184" name="Freeform 183">
              <a:extLst>
                <a:ext uri="{FF2B5EF4-FFF2-40B4-BE49-F238E27FC236}">
                  <a16:creationId xmlns:a16="http://schemas.microsoft.com/office/drawing/2014/main" id="{00000000-0008-0000-0800-0000B8000000}"/>
                </a:ext>
              </a:extLst>
            </xdr:cNvPr>
            <xdr:cNvSpPr/>
          </xdr:nvSpPr>
          <xdr:spPr>
            <a:xfrm>
              <a:off x="2775499" y="990000"/>
              <a:ext cx="826936" cy="49437"/>
            </a:xfrm>
            <a:custGeom>
              <a:avLst/>
              <a:gdLst>
                <a:gd name="connsiteX0" fmla="*/ 369929 w 826936"/>
                <a:gd name="connsiteY0" fmla="*/ 0 h 49437"/>
                <a:gd name="connsiteX1" fmla="*/ 778822 w 826936"/>
                <a:gd name="connsiteY1" fmla="*/ 38649 h 49437"/>
                <a:gd name="connsiteX2" fmla="*/ 826936 w 826936"/>
                <a:gd name="connsiteY2" fmla="*/ 49436 h 49437"/>
                <a:gd name="connsiteX3" fmla="*/ 826935 w 826936"/>
                <a:gd name="connsiteY3" fmla="*/ 49437 h 49437"/>
                <a:gd name="connsiteX4" fmla="*/ 778823 w 826936"/>
                <a:gd name="connsiteY4" fmla="*/ 38650 h 49437"/>
                <a:gd name="connsiteX5" fmla="*/ 369930 w 826936"/>
                <a:gd name="connsiteY5" fmla="*/ 1 h 49437"/>
                <a:gd name="connsiteX6" fmla="*/ 94825 w 826936"/>
                <a:gd name="connsiteY6" fmla="*/ 17355 h 49437"/>
                <a:gd name="connsiteX7" fmla="*/ 1 w 826936"/>
                <a:gd name="connsiteY7" fmla="*/ 32448 h 49437"/>
                <a:gd name="connsiteX8" fmla="*/ 0 w 826936"/>
                <a:gd name="connsiteY8" fmla="*/ 32447 h 49437"/>
                <a:gd name="connsiteX9" fmla="*/ 94824 w 826936"/>
                <a:gd name="connsiteY9" fmla="*/ 17354 h 49437"/>
                <a:gd name="connsiteX10" fmla="*/ 369929 w 826936"/>
                <a:gd name="connsiteY10" fmla="*/ 0 h 4943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826936" h="49437">
                  <a:moveTo>
                    <a:pt x="369929" y="0"/>
                  </a:moveTo>
                  <a:cubicBezTo>
                    <a:pt x="509726" y="0"/>
                    <a:pt x="646421" y="13281"/>
                    <a:pt x="778822" y="38649"/>
                  </a:cubicBezTo>
                  <a:lnTo>
                    <a:pt x="826936" y="49436"/>
                  </a:lnTo>
                  <a:lnTo>
                    <a:pt x="826935" y="49437"/>
                  </a:lnTo>
                  <a:lnTo>
                    <a:pt x="778823" y="38650"/>
                  </a:lnTo>
                  <a:cubicBezTo>
                    <a:pt x="646422" y="13282"/>
                    <a:pt x="509727" y="1"/>
                    <a:pt x="369930" y="1"/>
                  </a:cubicBezTo>
                  <a:cubicBezTo>
                    <a:pt x="276732" y="1"/>
                    <a:pt x="184913" y="5904"/>
                    <a:pt x="94825" y="17355"/>
                  </a:cubicBezTo>
                  <a:lnTo>
                    <a:pt x="1" y="32448"/>
                  </a:lnTo>
                  <a:lnTo>
                    <a:pt x="0" y="32447"/>
                  </a:lnTo>
                  <a:lnTo>
                    <a:pt x="94824" y="17354"/>
                  </a:lnTo>
                  <a:cubicBezTo>
                    <a:pt x="184912" y="5903"/>
                    <a:pt x="276731" y="0"/>
                    <a:pt x="369929" y="0"/>
                  </a:cubicBez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185" name="SC.DP.4">
              <a:extLst>
                <a:ext uri="{FF2B5EF4-FFF2-40B4-BE49-F238E27FC236}">
                  <a16:creationId xmlns:a16="http://schemas.microsoft.com/office/drawing/2014/main" id="{00000000-0008-0000-0800-0000B9000000}"/>
                </a:ext>
              </a:extLst>
            </xdr:cNvPr>
            <xdr:cNvSpPr/>
          </xdr:nvSpPr>
          <xdr:spPr>
            <a:xfrm>
              <a:off x="2010626" y="1022448"/>
              <a:ext cx="843124" cy="674438"/>
            </a:xfrm>
            <a:custGeom>
              <a:avLst/>
              <a:gdLst>
                <a:gd name="connsiteX0" fmla="*/ 764874 w 843124"/>
                <a:gd name="connsiteY0" fmla="*/ 0 h 674438"/>
                <a:gd name="connsiteX1" fmla="*/ 843124 w 843124"/>
                <a:gd name="connsiteY1" fmla="*/ 445428 h 674438"/>
                <a:gd name="connsiteX2" fmla="*/ 707446 w 843124"/>
                <a:gd name="connsiteY2" fmla="*/ 471387 h 674438"/>
                <a:gd name="connsiteX3" fmla="*/ 319714 w 843124"/>
                <a:gd name="connsiteY3" fmla="*/ 623940 h 674438"/>
                <a:gd name="connsiteX4" fmla="*/ 236592 w 843124"/>
                <a:gd name="connsiteY4" fmla="*/ 674438 h 674438"/>
                <a:gd name="connsiteX5" fmla="*/ 0 w 843124"/>
                <a:gd name="connsiteY5" fmla="*/ 292173 h 674438"/>
                <a:gd name="connsiteX6" fmla="*/ 1 w 843124"/>
                <a:gd name="connsiteY6" fmla="*/ 292173 h 674438"/>
                <a:gd name="connsiteX7" fmla="*/ 1 w 843124"/>
                <a:gd name="connsiteY7" fmla="*/ 292174 h 674438"/>
                <a:gd name="connsiteX8" fmla="*/ 105219 w 843124"/>
                <a:gd name="connsiteY8" fmla="*/ 228253 h 674438"/>
                <a:gd name="connsiteX9" fmla="*/ 725910 w 843124"/>
                <a:gd name="connsiteY9" fmla="*/ 6202 h 674438"/>
                <a:gd name="connsiteX10" fmla="*/ 764874 w 843124"/>
                <a:gd name="connsiteY10" fmla="*/ 0 h 67443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843124" h="674438">
                  <a:moveTo>
                    <a:pt x="764874" y="0"/>
                  </a:moveTo>
                  <a:lnTo>
                    <a:pt x="843124" y="445428"/>
                  </a:lnTo>
                  <a:lnTo>
                    <a:pt x="707446" y="471387"/>
                  </a:lnTo>
                  <a:cubicBezTo>
                    <a:pt x="570852" y="506532"/>
                    <a:pt x="440862" y="558129"/>
                    <a:pt x="319714" y="623940"/>
                  </a:cubicBezTo>
                  <a:lnTo>
                    <a:pt x="236592" y="674438"/>
                  </a:lnTo>
                  <a:lnTo>
                    <a:pt x="0" y="292173"/>
                  </a:lnTo>
                  <a:lnTo>
                    <a:pt x="1" y="292173"/>
                  </a:lnTo>
                  <a:lnTo>
                    <a:pt x="1" y="292174"/>
                  </a:lnTo>
                  <a:lnTo>
                    <a:pt x="105219" y="228253"/>
                  </a:lnTo>
                  <a:cubicBezTo>
                    <a:pt x="296505" y="124341"/>
                    <a:pt x="505243" y="48483"/>
                    <a:pt x="725910" y="6202"/>
                  </a:cubicBezTo>
                  <a:lnTo>
                    <a:pt x="764874"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186" name="SC.NU.4">
              <a:extLst>
                <a:ext uri="{FF2B5EF4-FFF2-40B4-BE49-F238E27FC236}">
                  <a16:creationId xmlns:a16="http://schemas.microsoft.com/office/drawing/2014/main" id="{00000000-0008-0000-0800-0000BA000000}"/>
                </a:ext>
              </a:extLst>
            </xdr:cNvPr>
            <xdr:cNvSpPr/>
          </xdr:nvSpPr>
          <xdr:spPr>
            <a:xfrm>
              <a:off x="3508151" y="1039437"/>
              <a:ext cx="781421" cy="663093"/>
            </a:xfrm>
            <a:custGeom>
              <a:avLst/>
              <a:gdLst>
                <a:gd name="connsiteX0" fmla="*/ 94283 w 781421"/>
                <a:gd name="connsiteY0" fmla="*/ 0 h 663093"/>
                <a:gd name="connsiteX1" fmla="*/ 177096 w 781421"/>
                <a:gd name="connsiteY1" fmla="*/ 18567 h 663093"/>
                <a:gd name="connsiteX2" fmla="*/ 666862 w 781421"/>
                <a:gd name="connsiteY2" fmla="*/ 211264 h 663093"/>
                <a:gd name="connsiteX3" fmla="*/ 781421 w 781421"/>
                <a:gd name="connsiteY3" fmla="*/ 280860 h 663093"/>
                <a:gd name="connsiteX4" fmla="*/ 544778 w 781421"/>
                <a:gd name="connsiteY4" fmla="*/ 663093 h 663093"/>
                <a:gd name="connsiteX5" fmla="*/ 452365 w 781421"/>
                <a:gd name="connsiteY5" fmla="*/ 606951 h 663093"/>
                <a:gd name="connsiteX6" fmla="*/ 64633 w 781421"/>
                <a:gd name="connsiteY6" fmla="*/ 454398 h 663093"/>
                <a:gd name="connsiteX7" fmla="*/ 0 w 781421"/>
                <a:gd name="connsiteY7" fmla="*/ 442032 h 663093"/>
                <a:gd name="connsiteX8" fmla="*/ 94283 w 781421"/>
                <a:gd name="connsiteY8" fmla="*/ 0 h 66309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781421" h="663093">
                  <a:moveTo>
                    <a:pt x="94283" y="0"/>
                  </a:moveTo>
                  <a:lnTo>
                    <a:pt x="177096" y="18567"/>
                  </a:lnTo>
                  <a:cubicBezTo>
                    <a:pt x="349636" y="62959"/>
                    <a:pt x="513834" y="128134"/>
                    <a:pt x="666862" y="211264"/>
                  </a:cubicBezTo>
                  <a:lnTo>
                    <a:pt x="781421" y="280860"/>
                  </a:lnTo>
                  <a:lnTo>
                    <a:pt x="544778" y="663093"/>
                  </a:lnTo>
                  <a:lnTo>
                    <a:pt x="452365" y="606951"/>
                  </a:lnTo>
                  <a:cubicBezTo>
                    <a:pt x="331217" y="541140"/>
                    <a:pt x="201227" y="489543"/>
                    <a:pt x="64633" y="454398"/>
                  </a:cubicBezTo>
                  <a:lnTo>
                    <a:pt x="0" y="442032"/>
                  </a:lnTo>
                  <a:lnTo>
                    <a:pt x="94283"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187" name="Freeform 186">
              <a:extLst>
                <a:ext uri="{FF2B5EF4-FFF2-40B4-BE49-F238E27FC236}">
                  <a16:creationId xmlns:a16="http://schemas.microsoft.com/office/drawing/2014/main" id="{00000000-0008-0000-0800-0000BB000000}"/>
                </a:ext>
              </a:extLst>
            </xdr:cNvPr>
            <xdr:cNvSpPr/>
          </xdr:nvSpPr>
          <xdr:spPr>
            <a:xfrm>
              <a:off x="2853750" y="1440000"/>
              <a:ext cx="654401" cy="41470"/>
            </a:xfrm>
            <a:custGeom>
              <a:avLst/>
              <a:gdLst>
                <a:gd name="connsiteX0" fmla="*/ 291678 w 654401"/>
                <a:gd name="connsiteY0" fmla="*/ 0 h 41470"/>
                <a:gd name="connsiteX1" fmla="*/ 509469 w 654401"/>
                <a:gd name="connsiteY1" fmla="*/ 13739 h 41470"/>
                <a:gd name="connsiteX2" fmla="*/ 654401 w 654401"/>
                <a:gd name="connsiteY2" fmla="*/ 41469 h 41470"/>
                <a:gd name="connsiteX3" fmla="*/ 654401 w 654401"/>
                <a:gd name="connsiteY3" fmla="*/ 41470 h 41470"/>
                <a:gd name="connsiteX4" fmla="*/ 509470 w 654401"/>
                <a:gd name="connsiteY4" fmla="*/ 13740 h 41470"/>
                <a:gd name="connsiteX5" fmla="*/ 291679 w 654401"/>
                <a:gd name="connsiteY5" fmla="*/ 1 h 41470"/>
                <a:gd name="connsiteX6" fmla="*/ 73888 w 654401"/>
                <a:gd name="connsiteY6" fmla="*/ 13740 h 41470"/>
                <a:gd name="connsiteX7" fmla="*/ 1 w 654401"/>
                <a:gd name="connsiteY7" fmla="*/ 27877 h 41470"/>
                <a:gd name="connsiteX8" fmla="*/ 0 w 654401"/>
                <a:gd name="connsiteY8" fmla="*/ 27876 h 41470"/>
                <a:gd name="connsiteX9" fmla="*/ 73887 w 654401"/>
                <a:gd name="connsiteY9" fmla="*/ 13739 h 41470"/>
                <a:gd name="connsiteX10" fmla="*/ 291678 w 654401"/>
                <a:gd name="connsiteY10" fmla="*/ 0 h 4147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654401" h="41470">
                  <a:moveTo>
                    <a:pt x="291678" y="0"/>
                  </a:moveTo>
                  <a:cubicBezTo>
                    <a:pt x="365460" y="0"/>
                    <a:pt x="438150" y="4673"/>
                    <a:pt x="509469" y="13739"/>
                  </a:cubicBezTo>
                  <a:lnTo>
                    <a:pt x="654401" y="41469"/>
                  </a:lnTo>
                  <a:lnTo>
                    <a:pt x="654401" y="41470"/>
                  </a:lnTo>
                  <a:lnTo>
                    <a:pt x="509470" y="13740"/>
                  </a:lnTo>
                  <a:cubicBezTo>
                    <a:pt x="438151" y="4674"/>
                    <a:pt x="365461" y="1"/>
                    <a:pt x="291679" y="1"/>
                  </a:cubicBezTo>
                  <a:cubicBezTo>
                    <a:pt x="217897" y="1"/>
                    <a:pt x="145207" y="4674"/>
                    <a:pt x="73888" y="13740"/>
                  </a:cubicBezTo>
                  <a:lnTo>
                    <a:pt x="1" y="27877"/>
                  </a:lnTo>
                  <a:lnTo>
                    <a:pt x="0" y="27876"/>
                  </a:lnTo>
                  <a:lnTo>
                    <a:pt x="73887" y="13739"/>
                  </a:lnTo>
                  <a:cubicBezTo>
                    <a:pt x="145206" y="4673"/>
                    <a:pt x="217896" y="0"/>
                    <a:pt x="291678" y="0"/>
                  </a:cubicBez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188" name="SC.DP.3">
              <a:extLst>
                <a:ext uri="{FF2B5EF4-FFF2-40B4-BE49-F238E27FC236}">
                  <a16:creationId xmlns:a16="http://schemas.microsoft.com/office/drawing/2014/main" id="{00000000-0008-0000-0800-0000BC000000}"/>
                </a:ext>
              </a:extLst>
            </xdr:cNvPr>
            <xdr:cNvSpPr/>
          </xdr:nvSpPr>
          <xdr:spPr>
            <a:xfrm>
              <a:off x="2247219" y="1467877"/>
              <a:ext cx="684264" cy="611274"/>
            </a:xfrm>
            <a:custGeom>
              <a:avLst/>
              <a:gdLst>
                <a:gd name="connsiteX0" fmla="*/ 606532 w 684264"/>
                <a:gd name="connsiteY0" fmla="*/ 0 h 611274"/>
                <a:gd name="connsiteX1" fmla="*/ 684264 w 684264"/>
                <a:gd name="connsiteY1" fmla="*/ 442476 h 611274"/>
                <a:gd name="connsiteX2" fmla="*/ 583317 w 684264"/>
                <a:gd name="connsiteY2" fmla="*/ 461791 h 611274"/>
                <a:gd name="connsiteX3" fmla="*/ 297619 w 684264"/>
                <a:gd name="connsiteY3" fmla="*/ 574198 h 611274"/>
                <a:gd name="connsiteX4" fmla="*/ 236592 w 684264"/>
                <a:gd name="connsiteY4" fmla="*/ 611273 h 611274"/>
                <a:gd name="connsiteX5" fmla="*/ 236593 w 684264"/>
                <a:gd name="connsiteY5" fmla="*/ 611274 h 611274"/>
                <a:gd name="connsiteX6" fmla="*/ 236592 w 684264"/>
                <a:gd name="connsiteY6" fmla="*/ 611274 h 611274"/>
                <a:gd name="connsiteX7" fmla="*/ 0 w 684264"/>
                <a:gd name="connsiteY7" fmla="*/ 229010 h 611274"/>
                <a:gd name="connsiteX8" fmla="*/ 83122 w 684264"/>
                <a:gd name="connsiteY8" fmla="*/ 178512 h 611274"/>
                <a:gd name="connsiteX9" fmla="*/ 470854 w 684264"/>
                <a:gd name="connsiteY9" fmla="*/ 25959 h 611274"/>
                <a:gd name="connsiteX10" fmla="*/ 606532 w 684264"/>
                <a:gd name="connsiteY10" fmla="*/ 0 h 61127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684264" h="611274">
                  <a:moveTo>
                    <a:pt x="606532" y="0"/>
                  </a:moveTo>
                  <a:lnTo>
                    <a:pt x="684264" y="442476"/>
                  </a:lnTo>
                  <a:lnTo>
                    <a:pt x="583317" y="461791"/>
                  </a:lnTo>
                  <a:cubicBezTo>
                    <a:pt x="482668" y="487687"/>
                    <a:pt x="386886" y="525706"/>
                    <a:pt x="297619" y="574198"/>
                  </a:cubicBezTo>
                  <a:lnTo>
                    <a:pt x="236592" y="611273"/>
                  </a:lnTo>
                  <a:lnTo>
                    <a:pt x="236593" y="611274"/>
                  </a:lnTo>
                  <a:lnTo>
                    <a:pt x="236592" y="611274"/>
                  </a:lnTo>
                  <a:lnTo>
                    <a:pt x="0" y="229010"/>
                  </a:lnTo>
                  <a:lnTo>
                    <a:pt x="83122" y="178512"/>
                  </a:lnTo>
                  <a:cubicBezTo>
                    <a:pt x="204270" y="112701"/>
                    <a:pt x="334260" y="61104"/>
                    <a:pt x="470854" y="25959"/>
                  </a:cubicBezTo>
                  <a:lnTo>
                    <a:pt x="606532" y="0"/>
                  </a:lnTo>
                  <a:close/>
                </a:path>
              </a:pathLst>
            </a:custGeom>
            <a:solidFill>
              <a:srgbClr val="66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189" name="SC.NU.3">
              <a:extLst>
                <a:ext uri="{FF2B5EF4-FFF2-40B4-BE49-F238E27FC236}">
                  <a16:creationId xmlns:a16="http://schemas.microsoft.com/office/drawing/2014/main" id="{00000000-0008-0000-0800-0000BD000000}"/>
                </a:ext>
              </a:extLst>
            </xdr:cNvPr>
            <xdr:cNvSpPr/>
          </xdr:nvSpPr>
          <xdr:spPr>
            <a:xfrm>
              <a:off x="3414425" y="1481470"/>
              <a:ext cx="638505" cy="603294"/>
            </a:xfrm>
            <a:custGeom>
              <a:avLst/>
              <a:gdLst>
                <a:gd name="connsiteX0" fmla="*/ 93726 w 638505"/>
                <a:gd name="connsiteY0" fmla="*/ 0 h 603294"/>
                <a:gd name="connsiteX1" fmla="*/ 158360 w 638505"/>
                <a:gd name="connsiteY1" fmla="*/ 12366 h 603294"/>
                <a:gd name="connsiteX2" fmla="*/ 546092 w 638505"/>
                <a:gd name="connsiteY2" fmla="*/ 164919 h 603294"/>
                <a:gd name="connsiteX3" fmla="*/ 638505 w 638505"/>
                <a:gd name="connsiteY3" fmla="*/ 221061 h 603294"/>
                <a:gd name="connsiteX4" fmla="*/ 401861 w 638505"/>
                <a:gd name="connsiteY4" fmla="*/ 603294 h 603294"/>
                <a:gd name="connsiteX5" fmla="*/ 401861 w 638505"/>
                <a:gd name="connsiteY5" fmla="*/ 603294 h 603294"/>
                <a:gd name="connsiteX6" fmla="*/ 401861 w 638505"/>
                <a:gd name="connsiteY6" fmla="*/ 603293 h 603294"/>
                <a:gd name="connsiteX7" fmla="*/ 331595 w 638505"/>
                <a:gd name="connsiteY7" fmla="*/ 560605 h 603294"/>
                <a:gd name="connsiteX8" fmla="*/ 45898 w 638505"/>
                <a:gd name="connsiteY8" fmla="*/ 448198 h 603294"/>
                <a:gd name="connsiteX9" fmla="*/ 0 w 638505"/>
                <a:gd name="connsiteY9" fmla="*/ 439416 h 603294"/>
                <a:gd name="connsiteX10" fmla="*/ 93726 w 638505"/>
                <a:gd name="connsiteY10" fmla="*/ 0 h 60329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638505" h="603294">
                  <a:moveTo>
                    <a:pt x="93726" y="0"/>
                  </a:moveTo>
                  <a:lnTo>
                    <a:pt x="158360" y="12366"/>
                  </a:lnTo>
                  <a:cubicBezTo>
                    <a:pt x="294954" y="47511"/>
                    <a:pt x="424944" y="99108"/>
                    <a:pt x="546092" y="164919"/>
                  </a:cubicBezTo>
                  <a:lnTo>
                    <a:pt x="638505" y="221061"/>
                  </a:lnTo>
                  <a:lnTo>
                    <a:pt x="401861" y="603294"/>
                  </a:lnTo>
                  <a:lnTo>
                    <a:pt x="401861" y="603294"/>
                  </a:lnTo>
                  <a:lnTo>
                    <a:pt x="401861" y="603293"/>
                  </a:lnTo>
                  <a:lnTo>
                    <a:pt x="331595" y="560605"/>
                  </a:lnTo>
                  <a:cubicBezTo>
                    <a:pt x="242329" y="512113"/>
                    <a:pt x="146546" y="474094"/>
                    <a:pt x="45898" y="448198"/>
                  </a:cubicBezTo>
                  <a:lnTo>
                    <a:pt x="0" y="439416"/>
                  </a:lnTo>
                  <a:lnTo>
                    <a:pt x="93726" y="0"/>
                  </a:lnTo>
                  <a:close/>
                </a:path>
              </a:pathLst>
            </a:custGeom>
            <a:solidFill>
              <a:srgbClr val="66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190" name="Freeform 189">
              <a:extLst>
                <a:ext uri="{FF2B5EF4-FFF2-40B4-BE49-F238E27FC236}">
                  <a16:creationId xmlns:a16="http://schemas.microsoft.com/office/drawing/2014/main" id="{00000000-0008-0000-0800-0000BE000000}"/>
                </a:ext>
              </a:extLst>
            </xdr:cNvPr>
            <xdr:cNvSpPr/>
          </xdr:nvSpPr>
          <xdr:spPr>
            <a:xfrm>
              <a:off x="2931483" y="1890000"/>
              <a:ext cx="482942" cy="30887"/>
            </a:xfrm>
            <a:custGeom>
              <a:avLst/>
              <a:gdLst>
                <a:gd name="connsiteX0" fmla="*/ 213946 w 482942"/>
                <a:gd name="connsiteY0" fmla="*/ 0 h 30887"/>
                <a:gd name="connsiteX1" fmla="*/ 374424 w 482942"/>
                <a:gd name="connsiteY1" fmla="*/ 10123 h 30887"/>
                <a:gd name="connsiteX2" fmla="*/ 482942 w 482942"/>
                <a:gd name="connsiteY2" fmla="*/ 30886 h 30887"/>
                <a:gd name="connsiteX3" fmla="*/ 482941 w 482942"/>
                <a:gd name="connsiteY3" fmla="*/ 30887 h 30887"/>
                <a:gd name="connsiteX4" fmla="*/ 374424 w 482942"/>
                <a:gd name="connsiteY4" fmla="*/ 10124 h 30887"/>
                <a:gd name="connsiteX5" fmla="*/ 213946 w 482942"/>
                <a:gd name="connsiteY5" fmla="*/ 1 h 30887"/>
                <a:gd name="connsiteX6" fmla="*/ 53468 w 482942"/>
                <a:gd name="connsiteY6" fmla="*/ 10124 h 30887"/>
                <a:gd name="connsiteX7" fmla="*/ 0 w 482942"/>
                <a:gd name="connsiteY7" fmla="*/ 20354 h 30887"/>
                <a:gd name="connsiteX8" fmla="*/ 0 w 482942"/>
                <a:gd name="connsiteY8" fmla="*/ 20353 h 30887"/>
                <a:gd name="connsiteX9" fmla="*/ 53468 w 482942"/>
                <a:gd name="connsiteY9" fmla="*/ 10123 h 30887"/>
                <a:gd name="connsiteX10" fmla="*/ 213946 w 482942"/>
                <a:gd name="connsiteY10" fmla="*/ 0 h 3088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482942" h="30887">
                  <a:moveTo>
                    <a:pt x="213946" y="0"/>
                  </a:moveTo>
                  <a:cubicBezTo>
                    <a:pt x="268312" y="0"/>
                    <a:pt x="321873" y="3443"/>
                    <a:pt x="374424" y="10123"/>
                  </a:cubicBezTo>
                  <a:lnTo>
                    <a:pt x="482942" y="30886"/>
                  </a:lnTo>
                  <a:lnTo>
                    <a:pt x="482941" y="30887"/>
                  </a:lnTo>
                  <a:lnTo>
                    <a:pt x="374424" y="10124"/>
                  </a:lnTo>
                  <a:cubicBezTo>
                    <a:pt x="321873" y="3444"/>
                    <a:pt x="268312" y="1"/>
                    <a:pt x="213946" y="1"/>
                  </a:cubicBezTo>
                  <a:cubicBezTo>
                    <a:pt x="159581" y="1"/>
                    <a:pt x="106019" y="3444"/>
                    <a:pt x="53468" y="10124"/>
                  </a:cubicBezTo>
                  <a:lnTo>
                    <a:pt x="0" y="20354"/>
                  </a:lnTo>
                  <a:lnTo>
                    <a:pt x="0" y="20353"/>
                  </a:lnTo>
                  <a:lnTo>
                    <a:pt x="53468" y="10123"/>
                  </a:lnTo>
                  <a:cubicBezTo>
                    <a:pt x="106019" y="3443"/>
                    <a:pt x="159581" y="0"/>
                    <a:pt x="213946" y="0"/>
                  </a:cubicBez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191" name="SC.DP.2">
              <a:extLst>
                <a:ext uri="{FF2B5EF4-FFF2-40B4-BE49-F238E27FC236}">
                  <a16:creationId xmlns:a16="http://schemas.microsoft.com/office/drawing/2014/main" id="{00000000-0008-0000-0800-0000BF000000}"/>
                </a:ext>
              </a:extLst>
            </xdr:cNvPr>
            <xdr:cNvSpPr/>
          </xdr:nvSpPr>
          <xdr:spPr>
            <a:xfrm>
              <a:off x="2483812" y="1910354"/>
              <a:ext cx="525318" cy="552409"/>
            </a:xfrm>
            <a:custGeom>
              <a:avLst/>
              <a:gdLst>
                <a:gd name="connsiteX0" fmla="*/ 447671 w 525318"/>
                <a:gd name="connsiteY0" fmla="*/ 0 h 552409"/>
                <a:gd name="connsiteX1" fmla="*/ 525318 w 525318"/>
                <a:gd name="connsiteY1" fmla="*/ 441990 h 552409"/>
                <a:gd name="connsiteX2" fmla="*/ 498374 w 525318"/>
                <a:gd name="connsiteY2" fmla="*/ 446102 h 552409"/>
                <a:gd name="connsiteX3" fmla="*/ 346328 w 525318"/>
                <a:gd name="connsiteY3" fmla="*/ 493300 h 552409"/>
                <a:gd name="connsiteX4" fmla="*/ 237426 w 525318"/>
                <a:gd name="connsiteY4" fmla="*/ 552409 h 552409"/>
                <a:gd name="connsiteX5" fmla="*/ 0 w 525318"/>
                <a:gd name="connsiteY5" fmla="*/ 168797 h 552409"/>
                <a:gd name="connsiteX6" fmla="*/ 61026 w 525318"/>
                <a:gd name="connsiteY6" fmla="*/ 131722 h 552409"/>
                <a:gd name="connsiteX7" fmla="*/ 346724 w 525318"/>
                <a:gd name="connsiteY7" fmla="*/ 19315 h 552409"/>
                <a:gd name="connsiteX8" fmla="*/ 447671 w 525318"/>
                <a:gd name="connsiteY8" fmla="*/ 0 h 5524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525318" h="552409">
                  <a:moveTo>
                    <a:pt x="447671" y="0"/>
                  </a:moveTo>
                  <a:lnTo>
                    <a:pt x="525318" y="441990"/>
                  </a:lnTo>
                  <a:lnTo>
                    <a:pt x="498374" y="446102"/>
                  </a:lnTo>
                  <a:cubicBezTo>
                    <a:pt x="445645" y="456892"/>
                    <a:pt x="394782" y="472806"/>
                    <a:pt x="346328" y="493300"/>
                  </a:cubicBezTo>
                  <a:lnTo>
                    <a:pt x="237426" y="552409"/>
                  </a:lnTo>
                  <a:lnTo>
                    <a:pt x="0" y="168797"/>
                  </a:lnTo>
                  <a:lnTo>
                    <a:pt x="61026" y="131722"/>
                  </a:lnTo>
                  <a:cubicBezTo>
                    <a:pt x="150293" y="83230"/>
                    <a:pt x="246075" y="45211"/>
                    <a:pt x="346724" y="19315"/>
                  </a:cubicBezTo>
                  <a:lnTo>
                    <a:pt x="447671"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192" name="SC.NU.2">
              <a:extLst>
                <a:ext uri="{FF2B5EF4-FFF2-40B4-BE49-F238E27FC236}">
                  <a16:creationId xmlns:a16="http://schemas.microsoft.com/office/drawing/2014/main" id="{00000000-0008-0000-0800-0000C0000000}"/>
                </a:ext>
              </a:extLst>
            </xdr:cNvPr>
            <xdr:cNvSpPr/>
          </xdr:nvSpPr>
          <xdr:spPr>
            <a:xfrm>
              <a:off x="3320851" y="1920887"/>
              <a:ext cx="495435" cy="547013"/>
            </a:xfrm>
            <a:custGeom>
              <a:avLst/>
              <a:gdLst>
                <a:gd name="connsiteX0" fmla="*/ 93573 w 495435"/>
                <a:gd name="connsiteY0" fmla="*/ 0 h 547013"/>
                <a:gd name="connsiteX1" fmla="*/ 139472 w 495435"/>
                <a:gd name="connsiteY1" fmla="*/ 8782 h 547013"/>
                <a:gd name="connsiteX2" fmla="*/ 425169 w 495435"/>
                <a:gd name="connsiteY2" fmla="*/ 121189 h 547013"/>
                <a:gd name="connsiteX3" fmla="*/ 495435 w 495435"/>
                <a:gd name="connsiteY3" fmla="*/ 163877 h 547013"/>
                <a:gd name="connsiteX4" fmla="*/ 258232 w 495435"/>
                <a:gd name="connsiteY4" fmla="*/ 547013 h 547013"/>
                <a:gd name="connsiteX5" fmla="*/ 139867 w 495435"/>
                <a:gd name="connsiteY5" fmla="*/ 482767 h 547013"/>
                <a:gd name="connsiteX6" fmla="*/ 65448 w 495435"/>
                <a:gd name="connsiteY6" fmla="*/ 455529 h 547013"/>
                <a:gd name="connsiteX7" fmla="*/ 0 w 495435"/>
                <a:gd name="connsiteY7" fmla="*/ 438700 h 547013"/>
                <a:gd name="connsiteX8" fmla="*/ 93573 w 495435"/>
                <a:gd name="connsiteY8" fmla="*/ 0 h 5470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95435" h="547013">
                  <a:moveTo>
                    <a:pt x="93573" y="0"/>
                  </a:moveTo>
                  <a:lnTo>
                    <a:pt x="139472" y="8782"/>
                  </a:lnTo>
                  <a:cubicBezTo>
                    <a:pt x="240120" y="34678"/>
                    <a:pt x="335903" y="72697"/>
                    <a:pt x="425169" y="121189"/>
                  </a:cubicBezTo>
                  <a:lnTo>
                    <a:pt x="495435" y="163877"/>
                  </a:lnTo>
                  <a:lnTo>
                    <a:pt x="258232" y="547013"/>
                  </a:lnTo>
                  <a:lnTo>
                    <a:pt x="139867" y="482767"/>
                  </a:lnTo>
                  <a:cubicBezTo>
                    <a:pt x="115640" y="472520"/>
                    <a:pt x="90811" y="463418"/>
                    <a:pt x="65448" y="455529"/>
                  </a:cubicBezTo>
                  <a:lnTo>
                    <a:pt x="0" y="438700"/>
                  </a:lnTo>
                  <a:lnTo>
                    <a:pt x="93573"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193" name="Freeform 192">
              <a:extLst>
                <a:ext uri="{FF2B5EF4-FFF2-40B4-BE49-F238E27FC236}">
                  <a16:creationId xmlns:a16="http://schemas.microsoft.com/office/drawing/2014/main" id="{00000000-0008-0000-0800-0000C1000000}"/>
                </a:ext>
              </a:extLst>
            </xdr:cNvPr>
            <xdr:cNvSpPr/>
          </xdr:nvSpPr>
          <xdr:spPr>
            <a:xfrm>
              <a:off x="3009130" y="2340000"/>
              <a:ext cx="311721" cy="19588"/>
            </a:xfrm>
            <a:custGeom>
              <a:avLst/>
              <a:gdLst>
                <a:gd name="connsiteX0" fmla="*/ 136299 w 311721"/>
                <a:gd name="connsiteY0" fmla="*/ 0 h 19588"/>
                <a:gd name="connsiteX1" fmla="*/ 299543 w 311721"/>
                <a:gd name="connsiteY1" fmla="*/ 16456 h 19588"/>
                <a:gd name="connsiteX2" fmla="*/ 311721 w 311721"/>
                <a:gd name="connsiteY2" fmla="*/ 19587 h 19588"/>
                <a:gd name="connsiteX3" fmla="*/ 311721 w 311721"/>
                <a:gd name="connsiteY3" fmla="*/ 19588 h 19588"/>
                <a:gd name="connsiteX4" fmla="*/ 299543 w 311721"/>
                <a:gd name="connsiteY4" fmla="*/ 16457 h 19588"/>
                <a:gd name="connsiteX5" fmla="*/ 136299 w 311721"/>
                <a:gd name="connsiteY5" fmla="*/ 1 h 19588"/>
                <a:gd name="connsiteX6" fmla="*/ 53481 w 311721"/>
                <a:gd name="connsiteY6" fmla="*/ 4183 h 19588"/>
                <a:gd name="connsiteX7" fmla="*/ 0 w 311721"/>
                <a:gd name="connsiteY7" fmla="*/ 12345 h 19588"/>
                <a:gd name="connsiteX8" fmla="*/ 0 w 311721"/>
                <a:gd name="connsiteY8" fmla="*/ 12344 h 19588"/>
                <a:gd name="connsiteX9" fmla="*/ 53481 w 311721"/>
                <a:gd name="connsiteY9" fmla="*/ 4182 h 19588"/>
                <a:gd name="connsiteX10" fmla="*/ 136299 w 311721"/>
                <a:gd name="connsiteY10" fmla="*/ 0 h 1958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311721" h="19588">
                  <a:moveTo>
                    <a:pt x="136299" y="0"/>
                  </a:moveTo>
                  <a:cubicBezTo>
                    <a:pt x="192218" y="0"/>
                    <a:pt x="246814" y="5666"/>
                    <a:pt x="299543" y="16456"/>
                  </a:cubicBezTo>
                  <a:lnTo>
                    <a:pt x="311721" y="19587"/>
                  </a:lnTo>
                  <a:lnTo>
                    <a:pt x="311721" y="19588"/>
                  </a:lnTo>
                  <a:lnTo>
                    <a:pt x="299543" y="16457"/>
                  </a:lnTo>
                  <a:cubicBezTo>
                    <a:pt x="246814" y="5667"/>
                    <a:pt x="192218" y="1"/>
                    <a:pt x="136299" y="1"/>
                  </a:cubicBezTo>
                  <a:cubicBezTo>
                    <a:pt x="108340" y="1"/>
                    <a:pt x="80711" y="1418"/>
                    <a:pt x="53481" y="4183"/>
                  </a:cubicBezTo>
                  <a:lnTo>
                    <a:pt x="0" y="12345"/>
                  </a:lnTo>
                  <a:lnTo>
                    <a:pt x="0" y="12344"/>
                  </a:lnTo>
                  <a:lnTo>
                    <a:pt x="53481" y="4182"/>
                  </a:lnTo>
                  <a:cubicBezTo>
                    <a:pt x="80711" y="1417"/>
                    <a:pt x="108340" y="0"/>
                    <a:pt x="136299" y="0"/>
                  </a:cubicBez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194" name="SC.DP.1">
              <a:extLst>
                <a:ext uri="{FF2B5EF4-FFF2-40B4-BE49-F238E27FC236}">
                  <a16:creationId xmlns:a16="http://schemas.microsoft.com/office/drawing/2014/main" id="{00000000-0008-0000-0800-0000C2000000}"/>
                </a:ext>
              </a:extLst>
            </xdr:cNvPr>
            <xdr:cNvSpPr/>
          </xdr:nvSpPr>
          <xdr:spPr>
            <a:xfrm>
              <a:off x="2721238" y="2352345"/>
              <a:ext cx="429081" cy="803690"/>
            </a:xfrm>
            <a:custGeom>
              <a:avLst/>
              <a:gdLst>
                <a:gd name="connsiteX0" fmla="*/ 287892 w 429081"/>
                <a:gd name="connsiteY0" fmla="*/ 0 h 803690"/>
                <a:gd name="connsiteX1" fmla="*/ 429081 w 429081"/>
                <a:gd name="connsiteY1" fmla="*/ 803690 h 803690"/>
                <a:gd name="connsiteX2" fmla="*/ 0 w 429081"/>
                <a:gd name="connsiteY2" fmla="*/ 110419 h 803690"/>
                <a:gd name="connsiteX3" fmla="*/ 108902 w 429081"/>
                <a:gd name="connsiteY3" fmla="*/ 51310 h 803690"/>
                <a:gd name="connsiteX4" fmla="*/ 260948 w 429081"/>
                <a:gd name="connsiteY4" fmla="*/ 4112 h 803690"/>
                <a:gd name="connsiteX5" fmla="*/ 287892 w 429081"/>
                <a:gd name="connsiteY5" fmla="*/ 0 h 80369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29081" h="803690">
                  <a:moveTo>
                    <a:pt x="287892" y="0"/>
                  </a:moveTo>
                  <a:lnTo>
                    <a:pt x="429081" y="803690"/>
                  </a:lnTo>
                  <a:lnTo>
                    <a:pt x="0" y="110419"/>
                  </a:lnTo>
                  <a:lnTo>
                    <a:pt x="108902" y="51310"/>
                  </a:lnTo>
                  <a:cubicBezTo>
                    <a:pt x="157356" y="30816"/>
                    <a:pt x="208219" y="14902"/>
                    <a:pt x="260948" y="4112"/>
                  </a:cubicBezTo>
                  <a:lnTo>
                    <a:pt x="287892"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195" name="SC.NU.1">
              <a:extLst>
                <a:ext uri="{FF2B5EF4-FFF2-40B4-BE49-F238E27FC236}">
                  <a16:creationId xmlns:a16="http://schemas.microsoft.com/office/drawing/2014/main" id="{00000000-0008-0000-0800-0000C3000000}"/>
                </a:ext>
              </a:extLst>
            </xdr:cNvPr>
            <xdr:cNvSpPr/>
          </xdr:nvSpPr>
          <xdr:spPr>
            <a:xfrm>
              <a:off x="3150804" y="2359588"/>
              <a:ext cx="428279" cy="798656"/>
            </a:xfrm>
            <a:custGeom>
              <a:avLst/>
              <a:gdLst>
                <a:gd name="connsiteX0" fmla="*/ 170047 w 428279"/>
                <a:gd name="connsiteY0" fmla="*/ 0 h 798656"/>
                <a:gd name="connsiteX1" fmla="*/ 235495 w 428279"/>
                <a:gd name="connsiteY1" fmla="*/ 16829 h 798656"/>
                <a:gd name="connsiteX2" fmla="*/ 309914 w 428279"/>
                <a:gd name="connsiteY2" fmla="*/ 44067 h 798656"/>
                <a:gd name="connsiteX3" fmla="*/ 428279 w 428279"/>
                <a:gd name="connsiteY3" fmla="*/ 108313 h 798656"/>
                <a:gd name="connsiteX4" fmla="*/ 882 w 428279"/>
                <a:gd name="connsiteY4" fmla="*/ 798656 h 798656"/>
                <a:gd name="connsiteX5" fmla="*/ 0 w 428279"/>
                <a:gd name="connsiteY5" fmla="*/ 797231 h 798656"/>
                <a:gd name="connsiteX6" fmla="*/ 170047 w 428279"/>
                <a:gd name="connsiteY6" fmla="*/ 0 h 79865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28279" h="798656">
                  <a:moveTo>
                    <a:pt x="170047" y="0"/>
                  </a:moveTo>
                  <a:lnTo>
                    <a:pt x="235495" y="16829"/>
                  </a:lnTo>
                  <a:cubicBezTo>
                    <a:pt x="260858" y="24718"/>
                    <a:pt x="285687" y="33820"/>
                    <a:pt x="309914" y="44067"/>
                  </a:cubicBezTo>
                  <a:lnTo>
                    <a:pt x="428279" y="108313"/>
                  </a:lnTo>
                  <a:lnTo>
                    <a:pt x="882" y="798656"/>
                  </a:lnTo>
                  <a:lnTo>
                    <a:pt x="0" y="797231"/>
                  </a:lnTo>
                  <a:lnTo>
                    <a:pt x="170047"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196" name="Freeform 195">
              <a:extLst>
                <a:ext uri="{FF2B5EF4-FFF2-40B4-BE49-F238E27FC236}">
                  <a16:creationId xmlns:a16="http://schemas.microsoft.com/office/drawing/2014/main" id="{00000000-0008-0000-0800-0000C4000000}"/>
                </a:ext>
              </a:extLst>
            </xdr:cNvPr>
            <xdr:cNvSpPr/>
          </xdr:nvSpPr>
          <xdr:spPr>
            <a:xfrm>
              <a:off x="3150319" y="3156035"/>
              <a:ext cx="485" cy="1679"/>
            </a:xfrm>
            <a:custGeom>
              <a:avLst/>
              <a:gdLst>
                <a:gd name="connsiteX0" fmla="*/ 0 w 485"/>
                <a:gd name="connsiteY0" fmla="*/ 0 h 1679"/>
                <a:gd name="connsiteX1" fmla="*/ 485 w 485"/>
                <a:gd name="connsiteY1" fmla="*/ 784 h 1679"/>
                <a:gd name="connsiteX2" fmla="*/ 295 w 485"/>
                <a:gd name="connsiteY2" fmla="*/ 1679 h 1679"/>
                <a:gd name="connsiteX3" fmla="*/ 0 w 485"/>
                <a:gd name="connsiteY3" fmla="*/ 0 h 1679"/>
              </a:gdLst>
              <a:ahLst/>
              <a:cxnLst>
                <a:cxn ang="0">
                  <a:pos x="connsiteX0" y="connsiteY0"/>
                </a:cxn>
                <a:cxn ang="0">
                  <a:pos x="connsiteX1" y="connsiteY1"/>
                </a:cxn>
                <a:cxn ang="0">
                  <a:pos x="connsiteX2" y="connsiteY2"/>
                </a:cxn>
                <a:cxn ang="0">
                  <a:pos x="connsiteX3" y="connsiteY3"/>
                </a:cxn>
              </a:cxnLst>
              <a:rect l="l" t="t" r="r" b="b"/>
              <a:pathLst>
                <a:path w="485" h="1679">
                  <a:moveTo>
                    <a:pt x="0" y="0"/>
                  </a:moveTo>
                  <a:lnTo>
                    <a:pt x="485" y="784"/>
                  </a:lnTo>
                  <a:lnTo>
                    <a:pt x="295" y="1679"/>
                  </a:lnTo>
                  <a:lnTo>
                    <a:pt x="0"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197" name="Freeform 196">
              <a:extLst>
                <a:ext uri="{FF2B5EF4-FFF2-40B4-BE49-F238E27FC236}">
                  <a16:creationId xmlns:a16="http://schemas.microsoft.com/office/drawing/2014/main" id="{00000000-0008-0000-0800-0000C5000000}"/>
                </a:ext>
              </a:extLst>
            </xdr:cNvPr>
            <xdr:cNvSpPr/>
          </xdr:nvSpPr>
          <xdr:spPr>
            <a:xfrm>
              <a:off x="3149878" y="3157714"/>
              <a:ext cx="1302" cy="3450"/>
            </a:xfrm>
            <a:custGeom>
              <a:avLst/>
              <a:gdLst>
                <a:gd name="connsiteX0" fmla="*/ 736 w 1302"/>
                <a:gd name="connsiteY0" fmla="*/ 0 h 3450"/>
                <a:gd name="connsiteX1" fmla="*/ 1302 w 1302"/>
                <a:gd name="connsiteY1" fmla="*/ 3222 h 3450"/>
                <a:gd name="connsiteX2" fmla="*/ 142 w 1302"/>
                <a:gd name="connsiteY2" fmla="*/ 3220 h 3450"/>
                <a:gd name="connsiteX3" fmla="*/ 0 w 1302"/>
                <a:gd name="connsiteY3" fmla="*/ 3450 h 3450"/>
                <a:gd name="connsiteX4" fmla="*/ 736 w 1302"/>
                <a:gd name="connsiteY4" fmla="*/ 0 h 345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302" h="3450">
                  <a:moveTo>
                    <a:pt x="736" y="0"/>
                  </a:moveTo>
                  <a:lnTo>
                    <a:pt x="1302" y="3222"/>
                  </a:lnTo>
                  <a:lnTo>
                    <a:pt x="142" y="3220"/>
                  </a:lnTo>
                  <a:lnTo>
                    <a:pt x="0" y="3450"/>
                  </a:lnTo>
                  <a:lnTo>
                    <a:pt x="736"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198" name="EE.LF.1">
              <a:extLst>
                <a:ext uri="{FF2B5EF4-FFF2-40B4-BE49-F238E27FC236}">
                  <a16:creationId xmlns:a16="http://schemas.microsoft.com/office/drawing/2014/main" id="{00000000-0008-0000-0800-0000C6000000}"/>
                </a:ext>
              </a:extLst>
            </xdr:cNvPr>
            <xdr:cNvSpPr/>
          </xdr:nvSpPr>
          <xdr:spPr>
            <a:xfrm>
              <a:off x="3151180" y="3160936"/>
              <a:ext cx="420170" cy="785582"/>
            </a:xfrm>
            <a:custGeom>
              <a:avLst/>
              <a:gdLst>
                <a:gd name="connsiteX0" fmla="*/ 0 w 420170"/>
                <a:gd name="connsiteY0" fmla="*/ 0 h 785582"/>
                <a:gd name="connsiteX1" fmla="*/ 2174 w 420170"/>
                <a:gd name="connsiteY1" fmla="*/ 2 h 785582"/>
                <a:gd name="connsiteX2" fmla="*/ 420170 w 420170"/>
                <a:gd name="connsiteY2" fmla="*/ 675362 h 785582"/>
                <a:gd name="connsiteX3" fmla="*/ 420170 w 420170"/>
                <a:gd name="connsiteY3" fmla="*/ 675363 h 785582"/>
                <a:gd name="connsiteX4" fmla="*/ 420169 w 420170"/>
                <a:gd name="connsiteY4" fmla="*/ 675362 h 785582"/>
                <a:gd name="connsiteX5" fmla="*/ 309537 w 420170"/>
                <a:gd name="connsiteY5" fmla="*/ 735410 h 785582"/>
                <a:gd name="connsiteX6" fmla="*/ 157492 w 420170"/>
                <a:gd name="connsiteY6" fmla="*/ 782608 h 785582"/>
                <a:gd name="connsiteX7" fmla="*/ 138007 w 420170"/>
                <a:gd name="connsiteY7" fmla="*/ 785582 h 785582"/>
                <a:gd name="connsiteX8" fmla="*/ 0 w 420170"/>
                <a:gd name="connsiteY8" fmla="*/ 0 h 78558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20170" h="785582">
                  <a:moveTo>
                    <a:pt x="0" y="0"/>
                  </a:moveTo>
                  <a:lnTo>
                    <a:pt x="2174" y="2"/>
                  </a:lnTo>
                  <a:lnTo>
                    <a:pt x="420170" y="675362"/>
                  </a:lnTo>
                  <a:lnTo>
                    <a:pt x="420170" y="675363"/>
                  </a:lnTo>
                  <a:lnTo>
                    <a:pt x="420169" y="675362"/>
                  </a:lnTo>
                  <a:lnTo>
                    <a:pt x="309537" y="735410"/>
                  </a:lnTo>
                  <a:cubicBezTo>
                    <a:pt x="261084" y="755905"/>
                    <a:pt x="210221" y="771818"/>
                    <a:pt x="157492" y="782608"/>
                  </a:cubicBezTo>
                  <a:lnTo>
                    <a:pt x="138007" y="785582"/>
                  </a:lnTo>
                  <a:lnTo>
                    <a:pt x="0"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199" name="EE.HL.1">
              <a:extLst>
                <a:ext uri="{FF2B5EF4-FFF2-40B4-BE49-F238E27FC236}">
                  <a16:creationId xmlns:a16="http://schemas.microsoft.com/office/drawing/2014/main" id="{00000000-0008-0000-0800-0000C7000000}"/>
                </a:ext>
              </a:extLst>
            </xdr:cNvPr>
            <xdr:cNvSpPr/>
          </xdr:nvSpPr>
          <xdr:spPr>
            <a:xfrm>
              <a:off x="2728781" y="3161164"/>
              <a:ext cx="421097" cy="782500"/>
            </a:xfrm>
            <a:custGeom>
              <a:avLst/>
              <a:gdLst>
                <a:gd name="connsiteX0" fmla="*/ 421097 w 421097"/>
                <a:gd name="connsiteY0" fmla="*/ 0 h 782500"/>
                <a:gd name="connsiteX1" fmla="*/ 254192 w 421097"/>
                <a:gd name="connsiteY1" fmla="*/ 782500 h 782500"/>
                <a:gd name="connsiteX2" fmla="*/ 253405 w 421097"/>
                <a:gd name="connsiteY2" fmla="*/ 782380 h 782500"/>
                <a:gd name="connsiteX3" fmla="*/ 101359 w 421097"/>
                <a:gd name="connsiteY3" fmla="*/ 735182 h 782500"/>
                <a:gd name="connsiteX4" fmla="*/ 0 w 421097"/>
                <a:gd name="connsiteY4" fmla="*/ 680166 h 782500"/>
                <a:gd name="connsiteX5" fmla="*/ 421097 w 421097"/>
                <a:gd name="connsiteY5" fmla="*/ 0 h 7825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21097" h="782500">
                  <a:moveTo>
                    <a:pt x="421097" y="0"/>
                  </a:moveTo>
                  <a:lnTo>
                    <a:pt x="254192" y="782500"/>
                  </a:lnTo>
                  <a:lnTo>
                    <a:pt x="253405" y="782380"/>
                  </a:lnTo>
                  <a:cubicBezTo>
                    <a:pt x="200676" y="771590"/>
                    <a:pt x="149813" y="755677"/>
                    <a:pt x="101359" y="735182"/>
                  </a:cubicBezTo>
                  <a:lnTo>
                    <a:pt x="0" y="680166"/>
                  </a:lnTo>
                  <a:lnTo>
                    <a:pt x="421097"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00" name="EE.LF.2">
              <a:extLst>
                <a:ext uri="{FF2B5EF4-FFF2-40B4-BE49-F238E27FC236}">
                  <a16:creationId xmlns:a16="http://schemas.microsoft.com/office/drawing/2014/main" id="{00000000-0008-0000-0800-0000C8000000}"/>
                </a:ext>
              </a:extLst>
            </xdr:cNvPr>
            <xdr:cNvSpPr/>
          </xdr:nvSpPr>
          <xdr:spPr>
            <a:xfrm>
              <a:off x="3289187" y="3836299"/>
              <a:ext cx="519538" cy="551930"/>
            </a:xfrm>
            <a:custGeom>
              <a:avLst/>
              <a:gdLst>
                <a:gd name="connsiteX0" fmla="*/ 282163 w 519538"/>
                <a:gd name="connsiteY0" fmla="*/ 0 h 551930"/>
                <a:gd name="connsiteX1" fmla="*/ 519538 w 519538"/>
                <a:gd name="connsiteY1" fmla="*/ 383531 h 551930"/>
                <a:gd name="connsiteX2" fmla="*/ 456832 w 519538"/>
                <a:gd name="connsiteY2" fmla="*/ 421626 h 551930"/>
                <a:gd name="connsiteX3" fmla="*/ 171135 w 519538"/>
                <a:gd name="connsiteY3" fmla="*/ 534033 h 551930"/>
                <a:gd name="connsiteX4" fmla="*/ 77598 w 519538"/>
                <a:gd name="connsiteY4" fmla="*/ 551930 h 551930"/>
                <a:gd name="connsiteX5" fmla="*/ 0 w 519538"/>
                <a:gd name="connsiteY5" fmla="*/ 110219 h 551930"/>
                <a:gd name="connsiteX6" fmla="*/ 19486 w 519538"/>
                <a:gd name="connsiteY6" fmla="*/ 107245 h 551930"/>
                <a:gd name="connsiteX7" fmla="*/ 171531 w 519538"/>
                <a:gd name="connsiteY7" fmla="*/ 60047 h 551930"/>
                <a:gd name="connsiteX8" fmla="*/ 282163 w 519538"/>
                <a:gd name="connsiteY8" fmla="*/ 0 h 55193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519538" h="551930">
                  <a:moveTo>
                    <a:pt x="282163" y="0"/>
                  </a:moveTo>
                  <a:lnTo>
                    <a:pt x="519538" y="383531"/>
                  </a:lnTo>
                  <a:lnTo>
                    <a:pt x="456832" y="421626"/>
                  </a:lnTo>
                  <a:cubicBezTo>
                    <a:pt x="367566" y="470119"/>
                    <a:pt x="271783" y="508137"/>
                    <a:pt x="171135" y="534033"/>
                  </a:cubicBezTo>
                  <a:lnTo>
                    <a:pt x="77598" y="551930"/>
                  </a:lnTo>
                  <a:lnTo>
                    <a:pt x="0" y="110219"/>
                  </a:lnTo>
                  <a:lnTo>
                    <a:pt x="19486" y="107245"/>
                  </a:lnTo>
                  <a:cubicBezTo>
                    <a:pt x="72215" y="96455"/>
                    <a:pt x="123078" y="80542"/>
                    <a:pt x="171531" y="60047"/>
                  </a:cubicBezTo>
                  <a:lnTo>
                    <a:pt x="282163"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01" name="EE.HL.2">
              <a:extLst>
                <a:ext uri="{FF2B5EF4-FFF2-40B4-BE49-F238E27FC236}">
                  <a16:creationId xmlns:a16="http://schemas.microsoft.com/office/drawing/2014/main" id="{00000000-0008-0000-0800-0000C9000000}"/>
                </a:ext>
              </a:extLst>
            </xdr:cNvPr>
            <xdr:cNvSpPr/>
          </xdr:nvSpPr>
          <xdr:spPr>
            <a:xfrm>
              <a:off x="2491081" y="3841330"/>
              <a:ext cx="491892" cy="540295"/>
            </a:xfrm>
            <a:custGeom>
              <a:avLst/>
              <a:gdLst>
                <a:gd name="connsiteX0" fmla="*/ 237699 w 491892"/>
                <a:gd name="connsiteY0" fmla="*/ 0 h 540295"/>
                <a:gd name="connsiteX1" fmla="*/ 339058 w 491892"/>
                <a:gd name="connsiteY1" fmla="*/ 55016 h 540295"/>
                <a:gd name="connsiteX2" fmla="*/ 491104 w 491892"/>
                <a:gd name="connsiteY2" fmla="*/ 102214 h 540295"/>
                <a:gd name="connsiteX3" fmla="*/ 491892 w 491892"/>
                <a:gd name="connsiteY3" fmla="*/ 102334 h 540295"/>
                <a:gd name="connsiteX4" fmla="*/ 398477 w 491892"/>
                <a:gd name="connsiteY4" fmla="*/ 540295 h 540295"/>
                <a:gd name="connsiteX5" fmla="*/ 339455 w 491892"/>
                <a:gd name="connsiteY5" fmla="*/ 529002 h 540295"/>
                <a:gd name="connsiteX6" fmla="*/ 53757 w 491892"/>
                <a:gd name="connsiteY6" fmla="*/ 416595 h 540295"/>
                <a:gd name="connsiteX7" fmla="*/ 1 w 491892"/>
                <a:gd name="connsiteY7" fmla="*/ 383938 h 540295"/>
                <a:gd name="connsiteX8" fmla="*/ 1 w 491892"/>
                <a:gd name="connsiteY8" fmla="*/ 383939 h 540295"/>
                <a:gd name="connsiteX9" fmla="*/ 0 w 491892"/>
                <a:gd name="connsiteY9" fmla="*/ 383938 h 540295"/>
                <a:gd name="connsiteX10" fmla="*/ 237699 w 491892"/>
                <a:gd name="connsiteY10" fmla="*/ 0 h 54029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491892" h="540295">
                  <a:moveTo>
                    <a:pt x="237699" y="0"/>
                  </a:moveTo>
                  <a:lnTo>
                    <a:pt x="339058" y="55016"/>
                  </a:lnTo>
                  <a:cubicBezTo>
                    <a:pt x="387512" y="75511"/>
                    <a:pt x="438375" y="91424"/>
                    <a:pt x="491104" y="102214"/>
                  </a:cubicBezTo>
                  <a:lnTo>
                    <a:pt x="491892" y="102334"/>
                  </a:lnTo>
                  <a:lnTo>
                    <a:pt x="398477" y="540295"/>
                  </a:lnTo>
                  <a:lnTo>
                    <a:pt x="339455" y="529002"/>
                  </a:lnTo>
                  <a:cubicBezTo>
                    <a:pt x="238806" y="503106"/>
                    <a:pt x="143024" y="465088"/>
                    <a:pt x="53757" y="416595"/>
                  </a:cubicBezTo>
                  <a:lnTo>
                    <a:pt x="1" y="383938"/>
                  </a:lnTo>
                  <a:lnTo>
                    <a:pt x="1" y="383939"/>
                  </a:lnTo>
                  <a:lnTo>
                    <a:pt x="0" y="383938"/>
                  </a:lnTo>
                  <a:lnTo>
                    <a:pt x="237699"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02" name="Freeform 201">
              <a:extLst>
                <a:ext uri="{FF2B5EF4-FFF2-40B4-BE49-F238E27FC236}">
                  <a16:creationId xmlns:a16="http://schemas.microsoft.com/office/drawing/2014/main" id="{00000000-0008-0000-0800-0000CA000000}"/>
                </a:ext>
              </a:extLst>
            </xdr:cNvPr>
            <xdr:cNvSpPr/>
          </xdr:nvSpPr>
          <xdr:spPr>
            <a:xfrm>
              <a:off x="2982973" y="3943664"/>
              <a:ext cx="162456" cy="16336"/>
            </a:xfrm>
            <a:custGeom>
              <a:avLst/>
              <a:gdLst>
                <a:gd name="connsiteX0" fmla="*/ 0 w 162456"/>
                <a:gd name="connsiteY0" fmla="*/ 0 h 16336"/>
                <a:gd name="connsiteX1" fmla="*/ 79638 w 162456"/>
                <a:gd name="connsiteY1" fmla="*/ 12154 h 16336"/>
                <a:gd name="connsiteX2" fmla="*/ 162456 w 162456"/>
                <a:gd name="connsiteY2" fmla="*/ 16336 h 16336"/>
                <a:gd name="connsiteX3" fmla="*/ 162455 w 162456"/>
                <a:gd name="connsiteY3" fmla="*/ 16336 h 16336"/>
                <a:gd name="connsiteX4" fmla="*/ 79637 w 162456"/>
                <a:gd name="connsiteY4" fmla="*/ 12154 h 16336"/>
                <a:gd name="connsiteX5" fmla="*/ 0 w 162456"/>
                <a:gd name="connsiteY5" fmla="*/ 0 h 16336"/>
                <a:gd name="connsiteX6" fmla="*/ 0 w 162456"/>
                <a:gd name="connsiteY6" fmla="*/ 0 h 163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62456" h="16336">
                  <a:moveTo>
                    <a:pt x="0" y="0"/>
                  </a:moveTo>
                  <a:lnTo>
                    <a:pt x="79638" y="12154"/>
                  </a:lnTo>
                  <a:lnTo>
                    <a:pt x="162456" y="16336"/>
                  </a:lnTo>
                  <a:lnTo>
                    <a:pt x="162455" y="16336"/>
                  </a:lnTo>
                  <a:cubicBezTo>
                    <a:pt x="134496" y="16336"/>
                    <a:pt x="106867" y="14920"/>
                    <a:pt x="79637" y="12154"/>
                  </a:cubicBezTo>
                  <a:lnTo>
                    <a:pt x="0" y="0"/>
                  </a:lnTo>
                  <a:lnTo>
                    <a:pt x="0"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03" name="Freeform 202">
              <a:extLst>
                <a:ext uri="{FF2B5EF4-FFF2-40B4-BE49-F238E27FC236}">
                  <a16:creationId xmlns:a16="http://schemas.microsoft.com/office/drawing/2014/main" id="{00000000-0008-0000-0800-0000CB000000}"/>
                </a:ext>
              </a:extLst>
            </xdr:cNvPr>
            <xdr:cNvSpPr/>
          </xdr:nvSpPr>
          <xdr:spPr>
            <a:xfrm>
              <a:off x="3145429" y="3946518"/>
              <a:ext cx="143758" cy="13482"/>
            </a:xfrm>
            <a:custGeom>
              <a:avLst/>
              <a:gdLst>
                <a:gd name="connsiteX0" fmla="*/ 143758 w 143758"/>
                <a:gd name="connsiteY0" fmla="*/ 0 h 13482"/>
                <a:gd name="connsiteX1" fmla="*/ 143758 w 143758"/>
                <a:gd name="connsiteY1" fmla="*/ 0 h 13482"/>
                <a:gd name="connsiteX2" fmla="*/ 82818 w 143758"/>
                <a:gd name="connsiteY2" fmla="*/ 9300 h 13482"/>
                <a:gd name="connsiteX3" fmla="*/ 0 w 143758"/>
                <a:gd name="connsiteY3" fmla="*/ 13482 h 13482"/>
                <a:gd name="connsiteX4" fmla="*/ 0 w 143758"/>
                <a:gd name="connsiteY4" fmla="*/ 13482 h 13482"/>
                <a:gd name="connsiteX5" fmla="*/ 82817 w 143758"/>
                <a:gd name="connsiteY5" fmla="*/ 9300 h 13482"/>
                <a:gd name="connsiteX6" fmla="*/ 143758 w 143758"/>
                <a:gd name="connsiteY6" fmla="*/ 0 h 1348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43758" h="13482">
                  <a:moveTo>
                    <a:pt x="143758" y="0"/>
                  </a:moveTo>
                  <a:lnTo>
                    <a:pt x="143758" y="0"/>
                  </a:lnTo>
                  <a:lnTo>
                    <a:pt x="82818" y="9300"/>
                  </a:lnTo>
                  <a:cubicBezTo>
                    <a:pt x="55588" y="12066"/>
                    <a:pt x="27960" y="13482"/>
                    <a:pt x="0" y="13482"/>
                  </a:cubicBezTo>
                  <a:lnTo>
                    <a:pt x="0" y="13482"/>
                  </a:lnTo>
                  <a:lnTo>
                    <a:pt x="82817" y="9300"/>
                  </a:lnTo>
                  <a:lnTo>
                    <a:pt x="143758"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04" name="Freeform 203">
              <a:extLst>
                <a:ext uri="{FF2B5EF4-FFF2-40B4-BE49-F238E27FC236}">
                  <a16:creationId xmlns:a16="http://schemas.microsoft.com/office/drawing/2014/main" id="{00000000-0008-0000-0800-0000CC000000}"/>
                </a:ext>
              </a:extLst>
            </xdr:cNvPr>
            <xdr:cNvSpPr/>
          </xdr:nvSpPr>
          <xdr:spPr>
            <a:xfrm>
              <a:off x="2889558" y="4381625"/>
              <a:ext cx="255871" cy="28375"/>
            </a:xfrm>
            <a:custGeom>
              <a:avLst/>
              <a:gdLst>
                <a:gd name="connsiteX0" fmla="*/ 0 w 255871"/>
                <a:gd name="connsiteY0" fmla="*/ 0 h 28375"/>
                <a:gd name="connsiteX1" fmla="*/ 95393 w 255871"/>
                <a:gd name="connsiteY1" fmla="*/ 18252 h 28375"/>
                <a:gd name="connsiteX2" fmla="*/ 255871 w 255871"/>
                <a:gd name="connsiteY2" fmla="*/ 28375 h 28375"/>
                <a:gd name="connsiteX3" fmla="*/ 255870 w 255871"/>
                <a:gd name="connsiteY3" fmla="*/ 28375 h 28375"/>
                <a:gd name="connsiteX4" fmla="*/ 95392 w 255871"/>
                <a:gd name="connsiteY4" fmla="*/ 18252 h 28375"/>
                <a:gd name="connsiteX5" fmla="*/ 0 w 255871"/>
                <a:gd name="connsiteY5" fmla="*/ 0 h 28375"/>
                <a:gd name="connsiteX6" fmla="*/ 0 w 255871"/>
                <a:gd name="connsiteY6" fmla="*/ 0 h 283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55871" h="28375">
                  <a:moveTo>
                    <a:pt x="0" y="0"/>
                  </a:moveTo>
                  <a:lnTo>
                    <a:pt x="95393" y="18252"/>
                  </a:lnTo>
                  <a:lnTo>
                    <a:pt x="255871" y="28375"/>
                  </a:lnTo>
                  <a:lnTo>
                    <a:pt x="255870" y="28375"/>
                  </a:lnTo>
                  <a:cubicBezTo>
                    <a:pt x="201505" y="28375"/>
                    <a:pt x="147943" y="24932"/>
                    <a:pt x="95392" y="18252"/>
                  </a:cubicBezTo>
                  <a:lnTo>
                    <a:pt x="0" y="0"/>
                  </a:lnTo>
                  <a:lnTo>
                    <a:pt x="0"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05" name="Freeform 204">
              <a:extLst>
                <a:ext uri="{FF2B5EF4-FFF2-40B4-BE49-F238E27FC236}">
                  <a16:creationId xmlns:a16="http://schemas.microsoft.com/office/drawing/2014/main" id="{00000000-0008-0000-0800-0000CD000000}"/>
                </a:ext>
              </a:extLst>
            </xdr:cNvPr>
            <xdr:cNvSpPr/>
          </xdr:nvSpPr>
          <xdr:spPr>
            <a:xfrm>
              <a:off x="3145429" y="4388229"/>
              <a:ext cx="221356" cy="21771"/>
            </a:xfrm>
            <a:custGeom>
              <a:avLst/>
              <a:gdLst>
                <a:gd name="connsiteX0" fmla="*/ 221356 w 221356"/>
                <a:gd name="connsiteY0" fmla="*/ 0 h 21771"/>
                <a:gd name="connsiteX1" fmla="*/ 221356 w 221356"/>
                <a:gd name="connsiteY1" fmla="*/ 0 h 21771"/>
                <a:gd name="connsiteX2" fmla="*/ 160478 w 221356"/>
                <a:gd name="connsiteY2" fmla="*/ 11648 h 21771"/>
                <a:gd name="connsiteX3" fmla="*/ 0 w 221356"/>
                <a:gd name="connsiteY3" fmla="*/ 21771 h 21771"/>
                <a:gd name="connsiteX4" fmla="*/ 0 w 221356"/>
                <a:gd name="connsiteY4" fmla="*/ 21771 h 21771"/>
                <a:gd name="connsiteX5" fmla="*/ 160477 w 221356"/>
                <a:gd name="connsiteY5" fmla="*/ 11648 h 21771"/>
                <a:gd name="connsiteX6" fmla="*/ 221356 w 221356"/>
                <a:gd name="connsiteY6" fmla="*/ 0 h 2177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21356" h="21771">
                  <a:moveTo>
                    <a:pt x="221356" y="0"/>
                  </a:moveTo>
                  <a:lnTo>
                    <a:pt x="221356" y="0"/>
                  </a:lnTo>
                  <a:lnTo>
                    <a:pt x="160478" y="11648"/>
                  </a:lnTo>
                  <a:cubicBezTo>
                    <a:pt x="107927" y="18328"/>
                    <a:pt x="54366" y="21771"/>
                    <a:pt x="0" y="21771"/>
                  </a:cubicBezTo>
                  <a:lnTo>
                    <a:pt x="0" y="21771"/>
                  </a:lnTo>
                  <a:lnTo>
                    <a:pt x="160477" y="11648"/>
                  </a:lnTo>
                  <a:lnTo>
                    <a:pt x="221356"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06" name="EE.LF.5">
              <a:extLst>
                <a:ext uri="{FF2B5EF4-FFF2-40B4-BE49-F238E27FC236}">
                  <a16:creationId xmlns:a16="http://schemas.microsoft.com/office/drawing/2014/main" id="{00000000-0008-0000-0800-0000CE000000}"/>
                </a:ext>
              </a:extLst>
            </xdr:cNvPr>
            <xdr:cNvSpPr/>
          </xdr:nvSpPr>
          <xdr:spPr>
            <a:xfrm>
              <a:off x="3522810" y="4984360"/>
              <a:ext cx="1043010" cy="823748"/>
            </a:xfrm>
            <a:custGeom>
              <a:avLst/>
              <a:gdLst>
                <a:gd name="connsiteX0" fmla="*/ 759100 w 1043010"/>
                <a:gd name="connsiteY0" fmla="*/ 0 h 823748"/>
                <a:gd name="connsiteX1" fmla="*/ 1043010 w 1043010"/>
                <a:gd name="connsiteY1" fmla="*/ 458717 h 823748"/>
                <a:gd name="connsiteX2" fmla="*/ 909599 w 1043010"/>
                <a:gd name="connsiteY2" fmla="*/ 539766 h 823748"/>
                <a:gd name="connsiteX3" fmla="*/ 133736 w 1043010"/>
                <a:gd name="connsiteY3" fmla="*/ 817330 h 823748"/>
                <a:gd name="connsiteX4" fmla="*/ 93414 w 1043010"/>
                <a:gd name="connsiteY4" fmla="*/ 823748 h 823748"/>
                <a:gd name="connsiteX5" fmla="*/ 0 w 1043010"/>
                <a:gd name="connsiteY5" fmla="*/ 292008 h 823748"/>
                <a:gd name="connsiteX6" fmla="*/ 31512 w 1043010"/>
                <a:gd name="connsiteY6" fmla="*/ 286992 h 823748"/>
                <a:gd name="connsiteX7" fmla="*/ 652203 w 1043010"/>
                <a:gd name="connsiteY7" fmla="*/ 64941 h 823748"/>
                <a:gd name="connsiteX8" fmla="*/ 759100 w 1043010"/>
                <a:gd name="connsiteY8" fmla="*/ 0 h 82374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043010" h="823748">
                  <a:moveTo>
                    <a:pt x="759100" y="0"/>
                  </a:moveTo>
                  <a:lnTo>
                    <a:pt x="1043010" y="458717"/>
                  </a:lnTo>
                  <a:lnTo>
                    <a:pt x="909599" y="539766"/>
                  </a:lnTo>
                  <a:cubicBezTo>
                    <a:pt x="670492" y="669657"/>
                    <a:pt x="409570" y="764479"/>
                    <a:pt x="133736" y="817330"/>
                  </a:cubicBezTo>
                  <a:lnTo>
                    <a:pt x="93414" y="823748"/>
                  </a:lnTo>
                  <a:lnTo>
                    <a:pt x="0" y="292008"/>
                  </a:lnTo>
                  <a:lnTo>
                    <a:pt x="31512" y="286992"/>
                  </a:lnTo>
                  <a:cubicBezTo>
                    <a:pt x="252180" y="244712"/>
                    <a:pt x="460918" y="168854"/>
                    <a:pt x="652203" y="64941"/>
                  </a:cubicBezTo>
                  <a:lnTo>
                    <a:pt x="759100"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07" name="EE.HL.5">
              <a:extLst>
                <a:ext uri="{FF2B5EF4-FFF2-40B4-BE49-F238E27FC236}">
                  <a16:creationId xmlns:a16="http://schemas.microsoft.com/office/drawing/2014/main" id="{00000000-0008-0000-0800-0000CF000000}"/>
                </a:ext>
              </a:extLst>
            </xdr:cNvPr>
            <xdr:cNvSpPr/>
          </xdr:nvSpPr>
          <xdr:spPr>
            <a:xfrm>
              <a:off x="1733823" y="4989734"/>
              <a:ext cx="967637" cy="801761"/>
            </a:xfrm>
            <a:custGeom>
              <a:avLst/>
              <a:gdLst>
                <a:gd name="connsiteX0" fmla="*/ 283972 w 967637"/>
                <a:gd name="connsiteY0" fmla="*/ 0 h 801761"/>
                <a:gd name="connsiteX1" fmla="*/ 382022 w 967637"/>
                <a:gd name="connsiteY1" fmla="*/ 59567 h 801761"/>
                <a:gd name="connsiteX2" fmla="*/ 871788 w 967637"/>
                <a:gd name="connsiteY2" fmla="*/ 252264 h 801761"/>
                <a:gd name="connsiteX3" fmla="*/ 967637 w 967637"/>
                <a:gd name="connsiteY3" fmla="*/ 273754 h 801761"/>
                <a:gd name="connsiteX4" fmla="*/ 855015 w 967637"/>
                <a:gd name="connsiteY4" fmla="*/ 801761 h 801761"/>
                <a:gd name="connsiteX5" fmla="*/ 736834 w 967637"/>
                <a:gd name="connsiteY5" fmla="*/ 775264 h 801761"/>
                <a:gd name="connsiteX6" fmla="*/ 124626 w 967637"/>
                <a:gd name="connsiteY6" fmla="*/ 534392 h 801761"/>
                <a:gd name="connsiteX7" fmla="*/ 0 w 967637"/>
                <a:gd name="connsiteY7" fmla="*/ 458680 h 801761"/>
                <a:gd name="connsiteX8" fmla="*/ 283972 w 967637"/>
                <a:gd name="connsiteY8" fmla="*/ 0 h 80176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967637" h="801761">
                  <a:moveTo>
                    <a:pt x="283972" y="0"/>
                  </a:moveTo>
                  <a:lnTo>
                    <a:pt x="382022" y="59567"/>
                  </a:lnTo>
                  <a:cubicBezTo>
                    <a:pt x="535051" y="142697"/>
                    <a:pt x="699249" y="207872"/>
                    <a:pt x="871788" y="252264"/>
                  </a:cubicBezTo>
                  <a:lnTo>
                    <a:pt x="967637" y="273754"/>
                  </a:lnTo>
                  <a:lnTo>
                    <a:pt x="855015" y="801761"/>
                  </a:lnTo>
                  <a:lnTo>
                    <a:pt x="736834" y="775264"/>
                  </a:lnTo>
                  <a:cubicBezTo>
                    <a:pt x="521160" y="719773"/>
                    <a:pt x="315912" y="638305"/>
                    <a:pt x="124626" y="534392"/>
                  </a:cubicBezTo>
                  <a:lnTo>
                    <a:pt x="0" y="458680"/>
                  </a:lnTo>
                  <a:lnTo>
                    <a:pt x="283972"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08" name="Freeform 207">
              <a:extLst>
                <a:ext uri="{FF2B5EF4-FFF2-40B4-BE49-F238E27FC236}">
                  <a16:creationId xmlns:a16="http://schemas.microsoft.com/office/drawing/2014/main" id="{00000000-0008-0000-0800-0000D0000000}"/>
                </a:ext>
              </a:extLst>
            </xdr:cNvPr>
            <xdr:cNvSpPr/>
          </xdr:nvSpPr>
          <xdr:spPr>
            <a:xfrm>
              <a:off x="2701460" y="5263487"/>
              <a:ext cx="821350" cy="46514"/>
            </a:xfrm>
            <a:custGeom>
              <a:avLst/>
              <a:gdLst>
                <a:gd name="connsiteX0" fmla="*/ 0 w 821350"/>
                <a:gd name="connsiteY0" fmla="*/ 0 h 46514"/>
                <a:gd name="connsiteX1" fmla="*/ 35076 w 821350"/>
                <a:gd name="connsiteY1" fmla="*/ 7864 h 46514"/>
                <a:gd name="connsiteX2" fmla="*/ 443969 w 821350"/>
                <a:gd name="connsiteY2" fmla="*/ 46513 h 46514"/>
                <a:gd name="connsiteX3" fmla="*/ 719074 w 821350"/>
                <a:gd name="connsiteY3" fmla="*/ 29159 h 46514"/>
                <a:gd name="connsiteX4" fmla="*/ 821350 w 821350"/>
                <a:gd name="connsiteY4" fmla="*/ 12880 h 46514"/>
                <a:gd name="connsiteX5" fmla="*/ 821350 w 821350"/>
                <a:gd name="connsiteY5" fmla="*/ 12881 h 46514"/>
                <a:gd name="connsiteX6" fmla="*/ 719074 w 821350"/>
                <a:gd name="connsiteY6" fmla="*/ 29160 h 46514"/>
                <a:gd name="connsiteX7" fmla="*/ 443969 w 821350"/>
                <a:gd name="connsiteY7" fmla="*/ 46514 h 46514"/>
                <a:gd name="connsiteX8" fmla="*/ 35076 w 821350"/>
                <a:gd name="connsiteY8" fmla="*/ 7865 h 46514"/>
                <a:gd name="connsiteX9" fmla="*/ 0 w 821350"/>
                <a:gd name="connsiteY9" fmla="*/ 1 h 46514"/>
                <a:gd name="connsiteX10" fmla="*/ 0 w 821350"/>
                <a:gd name="connsiteY10" fmla="*/ 0 h 4651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821350" h="46514">
                  <a:moveTo>
                    <a:pt x="0" y="0"/>
                  </a:moveTo>
                  <a:lnTo>
                    <a:pt x="35076" y="7864"/>
                  </a:lnTo>
                  <a:cubicBezTo>
                    <a:pt x="167477" y="33233"/>
                    <a:pt x="304172" y="46513"/>
                    <a:pt x="443969" y="46513"/>
                  </a:cubicBezTo>
                  <a:cubicBezTo>
                    <a:pt x="537167" y="46513"/>
                    <a:pt x="628987" y="40611"/>
                    <a:pt x="719074" y="29159"/>
                  </a:cubicBezTo>
                  <a:lnTo>
                    <a:pt x="821350" y="12880"/>
                  </a:lnTo>
                  <a:lnTo>
                    <a:pt x="821350" y="12881"/>
                  </a:lnTo>
                  <a:lnTo>
                    <a:pt x="719074" y="29160"/>
                  </a:lnTo>
                  <a:cubicBezTo>
                    <a:pt x="628987" y="40612"/>
                    <a:pt x="537167" y="46514"/>
                    <a:pt x="443969" y="46514"/>
                  </a:cubicBezTo>
                  <a:cubicBezTo>
                    <a:pt x="304172" y="46514"/>
                    <a:pt x="167477" y="33234"/>
                    <a:pt x="35076" y="7865"/>
                  </a:cubicBezTo>
                  <a:lnTo>
                    <a:pt x="0" y="1"/>
                  </a:lnTo>
                  <a:lnTo>
                    <a:pt x="0"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09" name="SC.DA.5">
              <a:extLst>
                <a:ext uri="{FF2B5EF4-FFF2-40B4-BE49-F238E27FC236}">
                  <a16:creationId xmlns:a16="http://schemas.microsoft.com/office/drawing/2014/main" id="{00000000-0008-0000-0800-0000D1000000}"/>
                </a:ext>
              </a:extLst>
            </xdr:cNvPr>
            <xdr:cNvSpPr/>
          </xdr:nvSpPr>
          <xdr:spPr>
            <a:xfrm>
              <a:off x="2682086" y="450001"/>
              <a:ext cx="1032970" cy="589435"/>
            </a:xfrm>
            <a:custGeom>
              <a:avLst/>
              <a:gdLst>
                <a:gd name="connsiteX0" fmla="*/ 463343 w 1032970"/>
                <a:gd name="connsiteY0" fmla="*/ 0 h 589435"/>
                <a:gd name="connsiteX1" fmla="*/ 974460 w 1032970"/>
                <a:gd name="connsiteY1" fmla="*/ 48311 h 589435"/>
                <a:gd name="connsiteX2" fmla="*/ 1032970 w 1032970"/>
                <a:gd name="connsiteY2" fmla="*/ 61429 h 589435"/>
                <a:gd name="connsiteX3" fmla="*/ 920349 w 1032970"/>
                <a:gd name="connsiteY3" fmla="*/ 589435 h 589435"/>
                <a:gd name="connsiteX4" fmla="*/ 872235 w 1032970"/>
                <a:gd name="connsiteY4" fmla="*/ 578648 h 589435"/>
                <a:gd name="connsiteX5" fmla="*/ 463342 w 1032970"/>
                <a:gd name="connsiteY5" fmla="*/ 539999 h 589435"/>
                <a:gd name="connsiteX6" fmla="*/ 188237 w 1032970"/>
                <a:gd name="connsiteY6" fmla="*/ 557353 h 589435"/>
                <a:gd name="connsiteX7" fmla="*/ 93413 w 1032970"/>
                <a:gd name="connsiteY7" fmla="*/ 572446 h 589435"/>
                <a:gd name="connsiteX8" fmla="*/ 0 w 1032970"/>
                <a:gd name="connsiteY8" fmla="*/ 40707 h 589435"/>
                <a:gd name="connsiteX9" fmla="*/ 119462 w 1032970"/>
                <a:gd name="connsiteY9" fmla="*/ 21693 h 589435"/>
                <a:gd name="connsiteX10" fmla="*/ 463343 w 1032970"/>
                <a:gd name="connsiteY10" fmla="*/ 0 h 58943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1032970" h="589435">
                  <a:moveTo>
                    <a:pt x="463343" y="0"/>
                  </a:moveTo>
                  <a:cubicBezTo>
                    <a:pt x="638090" y="0"/>
                    <a:pt x="808959" y="16601"/>
                    <a:pt x="974460" y="48311"/>
                  </a:cubicBezTo>
                  <a:lnTo>
                    <a:pt x="1032970" y="61429"/>
                  </a:lnTo>
                  <a:lnTo>
                    <a:pt x="920349" y="589435"/>
                  </a:lnTo>
                  <a:lnTo>
                    <a:pt x="872235" y="578648"/>
                  </a:lnTo>
                  <a:cubicBezTo>
                    <a:pt x="739834" y="553280"/>
                    <a:pt x="603139" y="539999"/>
                    <a:pt x="463342" y="539999"/>
                  </a:cubicBezTo>
                  <a:cubicBezTo>
                    <a:pt x="370144" y="539999"/>
                    <a:pt x="278325" y="545902"/>
                    <a:pt x="188237" y="557353"/>
                  </a:cubicBezTo>
                  <a:lnTo>
                    <a:pt x="93413" y="572446"/>
                  </a:lnTo>
                  <a:lnTo>
                    <a:pt x="0" y="40707"/>
                  </a:lnTo>
                  <a:lnTo>
                    <a:pt x="119462" y="21693"/>
                  </a:lnTo>
                  <a:cubicBezTo>
                    <a:pt x="232071" y="7378"/>
                    <a:pt x="346846" y="0"/>
                    <a:pt x="463343" y="0"/>
                  </a:cubicBez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10" name="SC.DA.4">
              <a:extLst>
                <a:ext uri="{FF2B5EF4-FFF2-40B4-BE49-F238E27FC236}">
                  <a16:creationId xmlns:a16="http://schemas.microsoft.com/office/drawing/2014/main" id="{00000000-0008-0000-0800-0000D2000000}"/>
                </a:ext>
              </a:extLst>
            </xdr:cNvPr>
            <xdr:cNvSpPr/>
          </xdr:nvSpPr>
          <xdr:spPr>
            <a:xfrm>
              <a:off x="2775500" y="990001"/>
              <a:ext cx="826934" cy="491468"/>
            </a:xfrm>
            <a:custGeom>
              <a:avLst/>
              <a:gdLst>
                <a:gd name="connsiteX0" fmla="*/ 369929 w 826934"/>
                <a:gd name="connsiteY0" fmla="*/ 0 h 491468"/>
                <a:gd name="connsiteX1" fmla="*/ 778822 w 826934"/>
                <a:gd name="connsiteY1" fmla="*/ 38649 h 491468"/>
                <a:gd name="connsiteX2" fmla="*/ 826934 w 826934"/>
                <a:gd name="connsiteY2" fmla="*/ 49436 h 491468"/>
                <a:gd name="connsiteX3" fmla="*/ 732651 w 826934"/>
                <a:gd name="connsiteY3" fmla="*/ 491468 h 491468"/>
                <a:gd name="connsiteX4" fmla="*/ 587719 w 826934"/>
                <a:gd name="connsiteY4" fmla="*/ 463738 h 491468"/>
                <a:gd name="connsiteX5" fmla="*/ 369928 w 826934"/>
                <a:gd name="connsiteY5" fmla="*/ 449999 h 491468"/>
                <a:gd name="connsiteX6" fmla="*/ 152137 w 826934"/>
                <a:gd name="connsiteY6" fmla="*/ 463738 h 491468"/>
                <a:gd name="connsiteX7" fmla="*/ 78250 w 826934"/>
                <a:gd name="connsiteY7" fmla="*/ 477875 h 491468"/>
                <a:gd name="connsiteX8" fmla="*/ 0 w 826934"/>
                <a:gd name="connsiteY8" fmla="*/ 32447 h 491468"/>
                <a:gd name="connsiteX9" fmla="*/ 94824 w 826934"/>
                <a:gd name="connsiteY9" fmla="*/ 17354 h 491468"/>
                <a:gd name="connsiteX10" fmla="*/ 369929 w 826934"/>
                <a:gd name="connsiteY10" fmla="*/ 0 h 49146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826934" h="491468">
                  <a:moveTo>
                    <a:pt x="369929" y="0"/>
                  </a:moveTo>
                  <a:cubicBezTo>
                    <a:pt x="509726" y="0"/>
                    <a:pt x="646421" y="13281"/>
                    <a:pt x="778822" y="38649"/>
                  </a:cubicBezTo>
                  <a:lnTo>
                    <a:pt x="826934" y="49436"/>
                  </a:lnTo>
                  <a:lnTo>
                    <a:pt x="732651" y="491468"/>
                  </a:lnTo>
                  <a:lnTo>
                    <a:pt x="587719" y="463738"/>
                  </a:lnTo>
                  <a:cubicBezTo>
                    <a:pt x="516400" y="454672"/>
                    <a:pt x="443710" y="449999"/>
                    <a:pt x="369928" y="449999"/>
                  </a:cubicBezTo>
                  <a:cubicBezTo>
                    <a:pt x="296146" y="449999"/>
                    <a:pt x="223456" y="454672"/>
                    <a:pt x="152137" y="463738"/>
                  </a:cubicBezTo>
                  <a:lnTo>
                    <a:pt x="78250" y="477875"/>
                  </a:lnTo>
                  <a:lnTo>
                    <a:pt x="0" y="32447"/>
                  </a:lnTo>
                  <a:lnTo>
                    <a:pt x="94824" y="17354"/>
                  </a:lnTo>
                  <a:cubicBezTo>
                    <a:pt x="184912" y="5903"/>
                    <a:pt x="276731" y="0"/>
                    <a:pt x="369929" y="0"/>
                  </a:cubicBez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11" name="Freeform 210">
              <a:extLst>
                <a:ext uri="{FF2B5EF4-FFF2-40B4-BE49-F238E27FC236}">
                  <a16:creationId xmlns:a16="http://schemas.microsoft.com/office/drawing/2014/main" id="{00000000-0008-0000-0800-0000D3000000}"/>
                </a:ext>
              </a:extLst>
            </xdr:cNvPr>
            <xdr:cNvSpPr/>
          </xdr:nvSpPr>
          <xdr:spPr>
            <a:xfrm>
              <a:off x="2010627" y="1022447"/>
              <a:ext cx="764873" cy="292175"/>
            </a:xfrm>
            <a:custGeom>
              <a:avLst/>
              <a:gdLst>
                <a:gd name="connsiteX0" fmla="*/ 764872 w 764873"/>
                <a:gd name="connsiteY0" fmla="*/ 0 h 292175"/>
                <a:gd name="connsiteX1" fmla="*/ 764873 w 764873"/>
                <a:gd name="connsiteY1" fmla="*/ 1 h 292175"/>
                <a:gd name="connsiteX2" fmla="*/ 725909 w 764873"/>
                <a:gd name="connsiteY2" fmla="*/ 6203 h 292175"/>
                <a:gd name="connsiteX3" fmla="*/ 105218 w 764873"/>
                <a:gd name="connsiteY3" fmla="*/ 228254 h 292175"/>
                <a:gd name="connsiteX4" fmla="*/ 0 w 764873"/>
                <a:gd name="connsiteY4" fmla="*/ 292175 h 292175"/>
                <a:gd name="connsiteX5" fmla="*/ 0 w 764873"/>
                <a:gd name="connsiteY5" fmla="*/ 292174 h 292175"/>
                <a:gd name="connsiteX6" fmla="*/ 105217 w 764873"/>
                <a:gd name="connsiteY6" fmla="*/ 228253 h 292175"/>
                <a:gd name="connsiteX7" fmla="*/ 725908 w 764873"/>
                <a:gd name="connsiteY7" fmla="*/ 6202 h 292175"/>
                <a:gd name="connsiteX8" fmla="*/ 764872 w 764873"/>
                <a:gd name="connsiteY8" fmla="*/ 0 h 2921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764873" h="292175">
                  <a:moveTo>
                    <a:pt x="764872" y="0"/>
                  </a:moveTo>
                  <a:lnTo>
                    <a:pt x="764873" y="1"/>
                  </a:lnTo>
                  <a:lnTo>
                    <a:pt x="725909" y="6203"/>
                  </a:lnTo>
                  <a:cubicBezTo>
                    <a:pt x="505242" y="48484"/>
                    <a:pt x="296504" y="124342"/>
                    <a:pt x="105218" y="228254"/>
                  </a:cubicBezTo>
                  <a:lnTo>
                    <a:pt x="0" y="292175"/>
                  </a:lnTo>
                  <a:lnTo>
                    <a:pt x="0" y="292174"/>
                  </a:lnTo>
                  <a:lnTo>
                    <a:pt x="105217" y="228253"/>
                  </a:lnTo>
                  <a:cubicBezTo>
                    <a:pt x="296503" y="124341"/>
                    <a:pt x="505241" y="48483"/>
                    <a:pt x="725908" y="6202"/>
                  </a:cubicBezTo>
                  <a:lnTo>
                    <a:pt x="764872"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12" name="Freeform 211">
              <a:extLst>
                <a:ext uri="{FF2B5EF4-FFF2-40B4-BE49-F238E27FC236}">
                  <a16:creationId xmlns:a16="http://schemas.microsoft.com/office/drawing/2014/main" id="{00000000-0008-0000-0800-0000D4000000}"/>
                </a:ext>
              </a:extLst>
            </xdr:cNvPr>
            <xdr:cNvSpPr/>
          </xdr:nvSpPr>
          <xdr:spPr>
            <a:xfrm>
              <a:off x="3602434" y="1039436"/>
              <a:ext cx="687138" cy="280861"/>
            </a:xfrm>
            <a:custGeom>
              <a:avLst/>
              <a:gdLst>
                <a:gd name="connsiteX0" fmla="*/ 1 w 687138"/>
                <a:gd name="connsiteY0" fmla="*/ 0 h 280861"/>
                <a:gd name="connsiteX1" fmla="*/ 82812 w 687138"/>
                <a:gd name="connsiteY1" fmla="*/ 18566 h 280861"/>
                <a:gd name="connsiteX2" fmla="*/ 572578 w 687138"/>
                <a:gd name="connsiteY2" fmla="*/ 211264 h 280861"/>
                <a:gd name="connsiteX3" fmla="*/ 687138 w 687138"/>
                <a:gd name="connsiteY3" fmla="*/ 280861 h 280861"/>
                <a:gd name="connsiteX4" fmla="*/ 687138 w 687138"/>
                <a:gd name="connsiteY4" fmla="*/ 280861 h 280861"/>
                <a:gd name="connsiteX5" fmla="*/ 572579 w 687138"/>
                <a:gd name="connsiteY5" fmla="*/ 211265 h 280861"/>
                <a:gd name="connsiteX6" fmla="*/ 82813 w 687138"/>
                <a:gd name="connsiteY6" fmla="*/ 18568 h 280861"/>
                <a:gd name="connsiteX7" fmla="*/ 0 w 687138"/>
                <a:gd name="connsiteY7" fmla="*/ 1 h 280861"/>
                <a:gd name="connsiteX8" fmla="*/ 1 w 687138"/>
                <a:gd name="connsiteY8" fmla="*/ 0 h 28086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687138" h="280861">
                  <a:moveTo>
                    <a:pt x="1" y="0"/>
                  </a:moveTo>
                  <a:lnTo>
                    <a:pt x="82812" y="18566"/>
                  </a:lnTo>
                  <a:cubicBezTo>
                    <a:pt x="255352" y="62959"/>
                    <a:pt x="419550" y="128134"/>
                    <a:pt x="572578" y="211264"/>
                  </a:cubicBezTo>
                  <a:lnTo>
                    <a:pt x="687138" y="280861"/>
                  </a:lnTo>
                  <a:lnTo>
                    <a:pt x="687138" y="280861"/>
                  </a:lnTo>
                  <a:lnTo>
                    <a:pt x="572579" y="211265"/>
                  </a:lnTo>
                  <a:cubicBezTo>
                    <a:pt x="419551" y="128135"/>
                    <a:pt x="255353" y="62960"/>
                    <a:pt x="82813" y="18568"/>
                  </a:cubicBezTo>
                  <a:lnTo>
                    <a:pt x="0" y="1"/>
                  </a:lnTo>
                  <a:lnTo>
                    <a:pt x="1"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13" name="SC.DA.3">
              <a:extLst>
                <a:ext uri="{FF2B5EF4-FFF2-40B4-BE49-F238E27FC236}">
                  <a16:creationId xmlns:a16="http://schemas.microsoft.com/office/drawing/2014/main" id="{00000000-0008-0000-0800-0000D5000000}"/>
                </a:ext>
              </a:extLst>
            </xdr:cNvPr>
            <xdr:cNvSpPr/>
          </xdr:nvSpPr>
          <xdr:spPr>
            <a:xfrm>
              <a:off x="2853751" y="1440001"/>
              <a:ext cx="654400" cy="480885"/>
            </a:xfrm>
            <a:custGeom>
              <a:avLst/>
              <a:gdLst>
                <a:gd name="connsiteX0" fmla="*/ 291678 w 654400"/>
                <a:gd name="connsiteY0" fmla="*/ 0 h 480885"/>
                <a:gd name="connsiteX1" fmla="*/ 509469 w 654400"/>
                <a:gd name="connsiteY1" fmla="*/ 13739 h 480885"/>
                <a:gd name="connsiteX2" fmla="*/ 654400 w 654400"/>
                <a:gd name="connsiteY2" fmla="*/ 41469 h 480885"/>
                <a:gd name="connsiteX3" fmla="*/ 560674 w 654400"/>
                <a:gd name="connsiteY3" fmla="*/ 480885 h 480885"/>
                <a:gd name="connsiteX4" fmla="*/ 452156 w 654400"/>
                <a:gd name="connsiteY4" fmla="*/ 460122 h 480885"/>
                <a:gd name="connsiteX5" fmla="*/ 291678 w 654400"/>
                <a:gd name="connsiteY5" fmla="*/ 449999 h 480885"/>
                <a:gd name="connsiteX6" fmla="*/ 131200 w 654400"/>
                <a:gd name="connsiteY6" fmla="*/ 460122 h 480885"/>
                <a:gd name="connsiteX7" fmla="*/ 77732 w 654400"/>
                <a:gd name="connsiteY7" fmla="*/ 470352 h 480885"/>
                <a:gd name="connsiteX8" fmla="*/ 0 w 654400"/>
                <a:gd name="connsiteY8" fmla="*/ 27876 h 480885"/>
                <a:gd name="connsiteX9" fmla="*/ 73887 w 654400"/>
                <a:gd name="connsiteY9" fmla="*/ 13739 h 480885"/>
                <a:gd name="connsiteX10" fmla="*/ 291678 w 654400"/>
                <a:gd name="connsiteY10" fmla="*/ 0 h 48088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654400" h="480885">
                  <a:moveTo>
                    <a:pt x="291678" y="0"/>
                  </a:moveTo>
                  <a:cubicBezTo>
                    <a:pt x="365460" y="0"/>
                    <a:pt x="438150" y="4673"/>
                    <a:pt x="509469" y="13739"/>
                  </a:cubicBezTo>
                  <a:lnTo>
                    <a:pt x="654400" y="41469"/>
                  </a:lnTo>
                  <a:lnTo>
                    <a:pt x="560674" y="480885"/>
                  </a:lnTo>
                  <a:lnTo>
                    <a:pt x="452156" y="460122"/>
                  </a:lnTo>
                  <a:cubicBezTo>
                    <a:pt x="399605" y="453442"/>
                    <a:pt x="346044" y="449999"/>
                    <a:pt x="291678" y="449999"/>
                  </a:cubicBezTo>
                  <a:cubicBezTo>
                    <a:pt x="237313" y="449999"/>
                    <a:pt x="183751" y="453442"/>
                    <a:pt x="131200" y="460122"/>
                  </a:cubicBezTo>
                  <a:lnTo>
                    <a:pt x="77732" y="470352"/>
                  </a:lnTo>
                  <a:lnTo>
                    <a:pt x="0" y="27876"/>
                  </a:lnTo>
                  <a:lnTo>
                    <a:pt x="73887" y="13739"/>
                  </a:lnTo>
                  <a:cubicBezTo>
                    <a:pt x="145206" y="4673"/>
                    <a:pt x="217896" y="0"/>
                    <a:pt x="291678" y="0"/>
                  </a:cubicBezTo>
                  <a:close/>
                </a:path>
              </a:pathLst>
            </a:custGeom>
            <a:solidFill>
              <a:srgbClr val="66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14" name="SC.DA.2">
              <a:extLst>
                <a:ext uri="{FF2B5EF4-FFF2-40B4-BE49-F238E27FC236}">
                  <a16:creationId xmlns:a16="http://schemas.microsoft.com/office/drawing/2014/main" id="{00000000-0008-0000-0800-0000D6000000}"/>
                </a:ext>
              </a:extLst>
            </xdr:cNvPr>
            <xdr:cNvSpPr/>
          </xdr:nvSpPr>
          <xdr:spPr>
            <a:xfrm>
              <a:off x="2931483" y="1890001"/>
              <a:ext cx="482941" cy="469586"/>
            </a:xfrm>
            <a:custGeom>
              <a:avLst/>
              <a:gdLst>
                <a:gd name="connsiteX0" fmla="*/ 213946 w 482941"/>
                <a:gd name="connsiteY0" fmla="*/ 0 h 469586"/>
                <a:gd name="connsiteX1" fmla="*/ 374424 w 482941"/>
                <a:gd name="connsiteY1" fmla="*/ 10123 h 469586"/>
                <a:gd name="connsiteX2" fmla="*/ 482941 w 482941"/>
                <a:gd name="connsiteY2" fmla="*/ 30886 h 469586"/>
                <a:gd name="connsiteX3" fmla="*/ 389368 w 482941"/>
                <a:gd name="connsiteY3" fmla="*/ 469586 h 469586"/>
                <a:gd name="connsiteX4" fmla="*/ 377190 w 482941"/>
                <a:gd name="connsiteY4" fmla="*/ 466455 h 469586"/>
                <a:gd name="connsiteX5" fmla="*/ 213946 w 482941"/>
                <a:gd name="connsiteY5" fmla="*/ 449999 h 469586"/>
                <a:gd name="connsiteX6" fmla="*/ 131128 w 482941"/>
                <a:gd name="connsiteY6" fmla="*/ 454181 h 469586"/>
                <a:gd name="connsiteX7" fmla="*/ 77647 w 482941"/>
                <a:gd name="connsiteY7" fmla="*/ 462343 h 469586"/>
                <a:gd name="connsiteX8" fmla="*/ 0 w 482941"/>
                <a:gd name="connsiteY8" fmla="*/ 20353 h 469586"/>
                <a:gd name="connsiteX9" fmla="*/ 53468 w 482941"/>
                <a:gd name="connsiteY9" fmla="*/ 10123 h 469586"/>
                <a:gd name="connsiteX10" fmla="*/ 213946 w 482941"/>
                <a:gd name="connsiteY10" fmla="*/ 0 h 46958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482941" h="469586">
                  <a:moveTo>
                    <a:pt x="213946" y="0"/>
                  </a:moveTo>
                  <a:cubicBezTo>
                    <a:pt x="268312" y="0"/>
                    <a:pt x="321873" y="3443"/>
                    <a:pt x="374424" y="10123"/>
                  </a:cubicBezTo>
                  <a:lnTo>
                    <a:pt x="482941" y="30886"/>
                  </a:lnTo>
                  <a:lnTo>
                    <a:pt x="389368" y="469586"/>
                  </a:lnTo>
                  <a:lnTo>
                    <a:pt x="377190" y="466455"/>
                  </a:lnTo>
                  <a:cubicBezTo>
                    <a:pt x="324461" y="455665"/>
                    <a:pt x="269865" y="449999"/>
                    <a:pt x="213946" y="449999"/>
                  </a:cubicBezTo>
                  <a:cubicBezTo>
                    <a:pt x="185987" y="449999"/>
                    <a:pt x="158358" y="451416"/>
                    <a:pt x="131128" y="454181"/>
                  </a:cubicBezTo>
                  <a:lnTo>
                    <a:pt x="77647" y="462343"/>
                  </a:lnTo>
                  <a:lnTo>
                    <a:pt x="0" y="20353"/>
                  </a:lnTo>
                  <a:lnTo>
                    <a:pt x="53468" y="10123"/>
                  </a:lnTo>
                  <a:cubicBezTo>
                    <a:pt x="106019" y="3443"/>
                    <a:pt x="159581" y="0"/>
                    <a:pt x="213946" y="0"/>
                  </a:cubicBez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15" name="Freeform 214">
              <a:extLst>
                <a:ext uri="{FF2B5EF4-FFF2-40B4-BE49-F238E27FC236}">
                  <a16:creationId xmlns:a16="http://schemas.microsoft.com/office/drawing/2014/main" id="{00000000-0008-0000-0800-0000D7000000}"/>
                </a:ext>
              </a:extLst>
            </xdr:cNvPr>
            <xdr:cNvSpPr/>
          </xdr:nvSpPr>
          <xdr:spPr>
            <a:xfrm>
              <a:off x="2483811" y="1910353"/>
              <a:ext cx="447672" cy="168798"/>
            </a:xfrm>
            <a:custGeom>
              <a:avLst/>
              <a:gdLst>
                <a:gd name="connsiteX0" fmla="*/ 447672 w 447672"/>
                <a:gd name="connsiteY0" fmla="*/ 0 h 168798"/>
                <a:gd name="connsiteX1" fmla="*/ 447672 w 447672"/>
                <a:gd name="connsiteY1" fmla="*/ 1 h 168798"/>
                <a:gd name="connsiteX2" fmla="*/ 346725 w 447672"/>
                <a:gd name="connsiteY2" fmla="*/ 19316 h 168798"/>
                <a:gd name="connsiteX3" fmla="*/ 61027 w 447672"/>
                <a:gd name="connsiteY3" fmla="*/ 131723 h 168798"/>
                <a:gd name="connsiteX4" fmla="*/ 1 w 447672"/>
                <a:gd name="connsiteY4" fmla="*/ 168798 h 168798"/>
                <a:gd name="connsiteX5" fmla="*/ 0 w 447672"/>
                <a:gd name="connsiteY5" fmla="*/ 168797 h 168798"/>
                <a:gd name="connsiteX6" fmla="*/ 61027 w 447672"/>
                <a:gd name="connsiteY6" fmla="*/ 131722 h 168798"/>
                <a:gd name="connsiteX7" fmla="*/ 346725 w 447672"/>
                <a:gd name="connsiteY7" fmla="*/ 19315 h 168798"/>
                <a:gd name="connsiteX8" fmla="*/ 447672 w 447672"/>
                <a:gd name="connsiteY8" fmla="*/ 0 h 16879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47672" h="168798">
                  <a:moveTo>
                    <a:pt x="447672" y="0"/>
                  </a:moveTo>
                  <a:lnTo>
                    <a:pt x="447672" y="1"/>
                  </a:lnTo>
                  <a:lnTo>
                    <a:pt x="346725" y="19316"/>
                  </a:lnTo>
                  <a:cubicBezTo>
                    <a:pt x="246076" y="45212"/>
                    <a:pt x="150294" y="83231"/>
                    <a:pt x="61027" y="131723"/>
                  </a:cubicBezTo>
                  <a:lnTo>
                    <a:pt x="1" y="168798"/>
                  </a:lnTo>
                  <a:lnTo>
                    <a:pt x="0" y="168797"/>
                  </a:lnTo>
                  <a:lnTo>
                    <a:pt x="61027" y="131722"/>
                  </a:lnTo>
                  <a:cubicBezTo>
                    <a:pt x="150294" y="83230"/>
                    <a:pt x="246076" y="45211"/>
                    <a:pt x="346725" y="19315"/>
                  </a:cubicBezTo>
                  <a:lnTo>
                    <a:pt x="447672"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16" name="Freeform 215">
              <a:extLst>
                <a:ext uri="{FF2B5EF4-FFF2-40B4-BE49-F238E27FC236}">
                  <a16:creationId xmlns:a16="http://schemas.microsoft.com/office/drawing/2014/main" id="{00000000-0008-0000-0800-0000D8000000}"/>
                </a:ext>
              </a:extLst>
            </xdr:cNvPr>
            <xdr:cNvSpPr/>
          </xdr:nvSpPr>
          <xdr:spPr>
            <a:xfrm>
              <a:off x="3414424" y="1920886"/>
              <a:ext cx="401862" cy="163878"/>
            </a:xfrm>
            <a:custGeom>
              <a:avLst/>
              <a:gdLst>
                <a:gd name="connsiteX0" fmla="*/ 1 w 401862"/>
                <a:gd name="connsiteY0" fmla="*/ 0 h 163878"/>
                <a:gd name="connsiteX1" fmla="*/ 45899 w 401862"/>
                <a:gd name="connsiteY1" fmla="*/ 8782 h 163878"/>
                <a:gd name="connsiteX2" fmla="*/ 331596 w 401862"/>
                <a:gd name="connsiteY2" fmla="*/ 121189 h 163878"/>
                <a:gd name="connsiteX3" fmla="*/ 401862 w 401862"/>
                <a:gd name="connsiteY3" fmla="*/ 163877 h 163878"/>
                <a:gd name="connsiteX4" fmla="*/ 401862 w 401862"/>
                <a:gd name="connsiteY4" fmla="*/ 163878 h 163878"/>
                <a:gd name="connsiteX5" fmla="*/ 331596 w 401862"/>
                <a:gd name="connsiteY5" fmla="*/ 121190 h 163878"/>
                <a:gd name="connsiteX6" fmla="*/ 45899 w 401862"/>
                <a:gd name="connsiteY6" fmla="*/ 8783 h 163878"/>
                <a:gd name="connsiteX7" fmla="*/ 0 w 401862"/>
                <a:gd name="connsiteY7" fmla="*/ 1 h 163878"/>
                <a:gd name="connsiteX8" fmla="*/ 1 w 401862"/>
                <a:gd name="connsiteY8" fmla="*/ 0 h 16387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01862" h="163878">
                  <a:moveTo>
                    <a:pt x="1" y="0"/>
                  </a:moveTo>
                  <a:lnTo>
                    <a:pt x="45899" y="8782"/>
                  </a:lnTo>
                  <a:cubicBezTo>
                    <a:pt x="146547" y="34678"/>
                    <a:pt x="242330" y="72697"/>
                    <a:pt x="331596" y="121189"/>
                  </a:cubicBezTo>
                  <a:lnTo>
                    <a:pt x="401862" y="163877"/>
                  </a:lnTo>
                  <a:lnTo>
                    <a:pt x="401862" y="163878"/>
                  </a:lnTo>
                  <a:lnTo>
                    <a:pt x="331596" y="121190"/>
                  </a:lnTo>
                  <a:cubicBezTo>
                    <a:pt x="242330" y="72698"/>
                    <a:pt x="146547" y="34679"/>
                    <a:pt x="45899" y="8783"/>
                  </a:cubicBezTo>
                  <a:lnTo>
                    <a:pt x="0" y="1"/>
                  </a:lnTo>
                  <a:lnTo>
                    <a:pt x="1"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17" name="SC.DA.1">
              <a:extLst>
                <a:ext uri="{FF2B5EF4-FFF2-40B4-BE49-F238E27FC236}">
                  <a16:creationId xmlns:a16="http://schemas.microsoft.com/office/drawing/2014/main" id="{00000000-0008-0000-0800-0000D9000000}"/>
                </a:ext>
              </a:extLst>
            </xdr:cNvPr>
            <xdr:cNvSpPr/>
          </xdr:nvSpPr>
          <xdr:spPr>
            <a:xfrm>
              <a:off x="3009130" y="2340001"/>
              <a:ext cx="311721" cy="816818"/>
            </a:xfrm>
            <a:custGeom>
              <a:avLst/>
              <a:gdLst>
                <a:gd name="connsiteX0" fmla="*/ 136299 w 311721"/>
                <a:gd name="connsiteY0" fmla="*/ 0 h 816818"/>
                <a:gd name="connsiteX1" fmla="*/ 299543 w 311721"/>
                <a:gd name="connsiteY1" fmla="*/ 16456 h 816818"/>
                <a:gd name="connsiteX2" fmla="*/ 311721 w 311721"/>
                <a:gd name="connsiteY2" fmla="*/ 19587 h 816818"/>
                <a:gd name="connsiteX3" fmla="*/ 141674 w 311721"/>
                <a:gd name="connsiteY3" fmla="*/ 816818 h 816818"/>
                <a:gd name="connsiteX4" fmla="*/ 141189 w 311721"/>
                <a:gd name="connsiteY4" fmla="*/ 816034 h 816818"/>
                <a:gd name="connsiteX5" fmla="*/ 0 w 311721"/>
                <a:gd name="connsiteY5" fmla="*/ 12344 h 816818"/>
                <a:gd name="connsiteX6" fmla="*/ 53481 w 311721"/>
                <a:gd name="connsiteY6" fmla="*/ 4182 h 816818"/>
                <a:gd name="connsiteX7" fmla="*/ 136299 w 311721"/>
                <a:gd name="connsiteY7" fmla="*/ 0 h 81681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311721" h="816818">
                  <a:moveTo>
                    <a:pt x="136299" y="0"/>
                  </a:moveTo>
                  <a:cubicBezTo>
                    <a:pt x="192218" y="0"/>
                    <a:pt x="246814" y="5666"/>
                    <a:pt x="299543" y="16456"/>
                  </a:cubicBezTo>
                  <a:lnTo>
                    <a:pt x="311721" y="19587"/>
                  </a:lnTo>
                  <a:lnTo>
                    <a:pt x="141674" y="816818"/>
                  </a:lnTo>
                  <a:lnTo>
                    <a:pt x="141189" y="816034"/>
                  </a:lnTo>
                  <a:lnTo>
                    <a:pt x="0" y="12344"/>
                  </a:lnTo>
                  <a:lnTo>
                    <a:pt x="53481" y="4182"/>
                  </a:lnTo>
                  <a:cubicBezTo>
                    <a:pt x="80711" y="1417"/>
                    <a:pt x="108340" y="0"/>
                    <a:pt x="136299" y="0"/>
                  </a:cubicBez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18" name="EE.GF.1">
              <a:extLst>
                <a:ext uri="{FF2B5EF4-FFF2-40B4-BE49-F238E27FC236}">
                  <a16:creationId xmlns:a16="http://schemas.microsoft.com/office/drawing/2014/main" id="{00000000-0008-0000-0800-0000DA000000}"/>
                </a:ext>
              </a:extLst>
            </xdr:cNvPr>
            <xdr:cNvSpPr/>
          </xdr:nvSpPr>
          <xdr:spPr>
            <a:xfrm>
              <a:off x="2982973" y="3160934"/>
              <a:ext cx="306214" cy="799066"/>
            </a:xfrm>
            <a:custGeom>
              <a:avLst/>
              <a:gdLst>
                <a:gd name="connsiteX0" fmla="*/ 167047 w 306214"/>
                <a:gd name="connsiteY0" fmla="*/ 0 h 799066"/>
                <a:gd name="connsiteX1" fmla="*/ 168207 w 306214"/>
                <a:gd name="connsiteY1" fmla="*/ 2 h 799066"/>
                <a:gd name="connsiteX2" fmla="*/ 306214 w 306214"/>
                <a:gd name="connsiteY2" fmla="*/ 785584 h 799066"/>
                <a:gd name="connsiteX3" fmla="*/ 245273 w 306214"/>
                <a:gd name="connsiteY3" fmla="*/ 794884 h 799066"/>
                <a:gd name="connsiteX4" fmla="*/ 162456 w 306214"/>
                <a:gd name="connsiteY4" fmla="*/ 799066 h 799066"/>
                <a:gd name="connsiteX5" fmla="*/ 79638 w 306214"/>
                <a:gd name="connsiteY5" fmla="*/ 794884 h 799066"/>
                <a:gd name="connsiteX6" fmla="*/ 0 w 306214"/>
                <a:gd name="connsiteY6" fmla="*/ 782730 h 799066"/>
                <a:gd name="connsiteX7" fmla="*/ 166905 w 306214"/>
                <a:gd name="connsiteY7" fmla="*/ 230 h 799066"/>
                <a:gd name="connsiteX8" fmla="*/ 167047 w 306214"/>
                <a:gd name="connsiteY8" fmla="*/ 0 h 79906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6214" h="799066">
                  <a:moveTo>
                    <a:pt x="167047" y="0"/>
                  </a:moveTo>
                  <a:lnTo>
                    <a:pt x="168207" y="2"/>
                  </a:lnTo>
                  <a:lnTo>
                    <a:pt x="306214" y="785584"/>
                  </a:lnTo>
                  <a:lnTo>
                    <a:pt x="245273" y="794884"/>
                  </a:lnTo>
                  <a:lnTo>
                    <a:pt x="162456" y="799066"/>
                  </a:lnTo>
                  <a:lnTo>
                    <a:pt x="79638" y="794884"/>
                  </a:lnTo>
                  <a:lnTo>
                    <a:pt x="0" y="782730"/>
                  </a:lnTo>
                  <a:lnTo>
                    <a:pt x="166905" y="230"/>
                  </a:lnTo>
                  <a:lnTo>
                    <a:pt x="167047"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19" name="EE.GF.2">
              <a:extLst>
                <a:ext uri="{FF2B5EF4-FFF2-40B4-BE49-F238E27FC236}">
                  <a16:creationId xmlns:a16="http://schemas.microsoft.com/office/drawing/2014/main" id="{00000000-0008-0000-0800-0000DB000000}"/>
                </a:ext>
              </a:extLst>
            </xdr:cNvPr>
            <xdr:cNvSpPr/>
          </xdr:nvSpPr>
          <xdr:spPr>
            <a:xfrm>
              <a:off x="2889558" y="3943664"/>
              <a:ext cx="477227" cy="466336"/>
            </a:xfrm>
            <a:custGeom>
              <a:avLst/>
              <a:gdLst>
                <a:gd name="connsiteX0" fmla="*/ 93415 w 477227"/>
                <a:gd name="connsiteY0" fmla="*/ 0 h 466336"/>
                <a:gd name="connsiteX1" fmla="*/ 173052 w 477227"/>
                <a:gd name="connsiteY1" fmla="*/ 12154 h 466336"/>
                <a:gd name="connsiteX2" fmla="*/ 255870 w 477227"/>
                <a:gd name="connsiteY2" fmla="*/ 16336 h 466336"/>
                <a:gd name="connsiteX3" fmla="*/ 255871 w 477227"/>
                <a:gd name="connsiteY3" fmla="*/ 16336 h 466336"/>
                <a:gd name="connsiteX4" fmla="*/ 255871 w 477227"/>
                <a:gd name="connsiteY4" fmla="*/ 16336 h 466336"/>
                <a:gd name="connsiteX5" fmla="*/ 338689 w 477227"/>
                <a:gd name="connsiteY5" fmla="*/ 12154 h 466336"/>
                <a:gd name="connsiteX6" fmla="*/ 399629 w 477227"/>
                <a:gd name="connsiteY6" fmla="*/ 2854 h 466336"/>
                <a:gd name="connsiteX7" fmla="*/ 477227 w 477227"/>
                <a:gd name="connsiteY7" fmla="*/ 444565 h 466336"/>
                <a:gd name="connsiteX8" fmla="*/ 416348 w 477227"/>
                <a:gd name="connsiteY8" fmla="*/ 456213 h 466336"/>
                <a:gd name="connsiteX9" fmla="*/ 255871 w 477227"/>
                <a:gd name="connsiteY9" fmla="*/ 466336 h 466336"/>
                <a:gd name="connsiteX10" fmla="*/ 95393 w 477227"/>
                <a:gd name="connsiteY10" fmla="*/ 456213 h 466336"/>
                <a:gd name="connsiteX11" fmla="*/ 0 w 477227"/>
                <a:gd name="connsiteY11" fmla="*/ 437961 h 466336"/>
                <a:gd name="connsiteX12" fmla="*/ 93415 w 477227"/>
                <a:gd name="connsiteY12" fmla="*/ 0 h 4663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477227" h="466336">
                  <a:moveTo>
                    <a:pt x="93415" y="0"/>
                  </a:moveTo>
                  <a:lnTo>
                    <a:pt x="173052" y="12154"/>
                  </a:lnTo>
                  <a:cubicBezTo>
                    <a:pt x="200282" y="14920"/>
                    <a:pt x="227911" y="16336"/>
                    <a:pt x="255870" y="16336"/>
                  </a:cubicBezTo>
                  <a:lnTo>
                    <a:pt x="255871" y="16336"/>
                  </a:lnTo>
                  <a:lnTo>
                    <a:pt x="255871" y="16336"/>
                  </a:lnTo>
                  <a:cubicBezTo>
                    <a:pt x="283831" y="16336"/>
                    <a:pt x="311459" y="14920"/>
                    <a:pt x="338689" y="12154"/>
                  </a:cubicBezTo>
                  <a:lnTo>
                    <a:pt x="399629" y="2854"/>
                  </a:lnTo>
                  <a:lnTo>
                    <a:pt x="477227" y="444565"/>
                  </a:lnTo>
                  <a:lnTo>
                    <a:pt x="416348" y="456213"/>
                  </a:lnTo>
                  <a:lnTo>
                    <a:pt x="255871" y="466336"/>
                  </a:lnTo>
                  <a:lnTo>
                    <a:pt x="95393" y="456213"/>
                  </a:lnTo>
                  <a:lnTo>
                    <a:pt x="0" y="437961"/>
                  </a:lnTo>
                  <a:lnTo>
                    <a:pt x="93415"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20" name="Freeform 219">
              <a:extLst>
                <a:ext uri="{FF2B5EF4-FFF2-40B4-BE49-F238E27FC236}">
                  <a16:creationId xmlns:a16="http://schemas.microsoft.com/office/drawing/2014/main" id="{00000000-0008-0000-0800-0000DC000000}"/>
                </a:ext>
              </a:extLst>
            </xdr:cNvPr>
            <xdr:cNvSpPr/>
          </xdr:nvSpPr>
          <xdr:spPr>
            <a:xfrm>
              <a:off x="2491082" y="4225268"/>
              <a:ext cx="398476" cy="156357"/>
            </a:xfrm>
            <a:custGeom>
              <a:avLst/>
              <a:gdLst>
                <a:gd name="connsiteX0" fmla="*/ 0 w 398476"/>
                <a:gd name="connsiteY0" fmla="*/ 0 h 156357"/>
                <a:gd name="connsiteX1" fmla="*/ 53756 w 398476"/>
                <a:gd name="connsiteY1" fmla="*/ 32657 h 156357"/>
                <a:gd name="connsiteX2" fmla="*/ 339454 w 398476"/>
                <a:gd name="connsiteY2" fmla="*/ 145064 h 156357"/>
                <a:gd name="connsiteX3" fmla="*/ 398476 w 398476"/>
                <a:gd name="connsiteY3" fmla="*/ 156357 h 156357"/>
                <a:gd name="connsiteX4" fmla="*/ 398476 w 398476"/>
                <a:gd name="connsiteY4" fmla="*/ 156357 h 156357"/>
                <a:gd name="connsiteX5" fmla="*/ 339452 w 398476"/>
                <a:gd name="connsiteY5" fmla="*/ 145064 h 156357"/>
                <a:gd name="connsiteX6" fmla="*/ 53755 w 398476"/>
                <a:gd name="connsiteY6" fmla="*/ 32657 h 156357"/>
                <a:gd name="connsiteX7" fmla="*/ 0 w 398476"/>
                <a:gd name="connsiteY7" fmla="*/ 1 h 156357"/>
                <a:gd name="connsiteX8" fmla="*/ 0 w 398476"/>
                <a:gd name="connsiteY8" fmla="*/ 0 h 15635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98476" h="156357">
                  <a:moveTo>
                    <a:pt x="0" y="0"/>
                  </a:moveTo>
                  <a:lnTo>
                    <a:pt x="53756" y="32657"/>
                  </a:lnTo>
                  <a:cubicBezTo>
                    <a:pt x="143023" y="81150"/>
                    <a:pt x="238805" y="119168"/>
                    <a:pt x="339454" y="145064"/>
                  </a:cubicBezTo>
                  <a:lnTo>
                    <a:pt x="398476" y="156357"/>
                  </a:lnTo>
                  <a:lnTo>
                    <a:pt x="398476" y="156357"/>
                  </a:lnTo>
                  <a:lnTo>
                    <a:pt x="339452" y="145064"/>
                  </a:lnTo>
                  <a:cubicBezTo>
                    <a:pt x="238804" y="119168"/>
                    <a:pt x="143022" y="81150"/>
                    <a:pt x="53755" y="32657"/>
                  </a:cubicBezTo>
                  <a:lnTo>
                    <a:pt x="0" y="1"/>
                  </a:lnTo>
                  <a:lnTo>
                    <a:pt x="0"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21" name="Freeform 220">
              <a:extLst>
                <a:ext uri="{FF2B5EF4-FFF2-40B4-BE49-F238E27FC236}">
                  <a16:creationId xmlns:a16="http://schemas.microsoft.com/office/drawing/2014/main" id="{00000000-0008-0000-0800-0000DD000000}"/>
                </a:ext>
              </a:extLst>
            </xdr:cNvPr>
            <xdr:cNvSpPr/>
          </xdr:nvSpPr>
          <xdr:spPr>
            <a:xfrm>
              <a:off x="3522810" y="5241998"/>
              <a:ext cx="162437" cy="34370"/>
            </a:xfrm>
            <a:custGeom>
              <a:avLst/>
              <a:gdLst>
                <a:gd name="connsiteX0" fmla="*/ 162437 w 162437"/>
                <a:gd name="connsiteY0" fmla="*/ 0 h 34370"/>
                <a:gd name="connsiteX1" fmla="*/ 31512 w 162437"/>
                <a:gd name="connsiteY1" fmla="*/ 29354 h 34370"/>
                <a:gd name="connsiteX2" fmla="*/ 0 w 162437"/>
                <a:gd name="connsiteY2" fmla="*/ 34370 h 34370"/>
                <a:gd name="connsiteX3" fmla="*/ 0 w 162437"/>
                <a:gd name="connsiteY3" fmla="*/ 34369 h 34370"/>
                <a:gd name="connsiteX4" fmla="*/ 31512 w 162437"/>
                <a:gd name="connsiteY4" fmla="*/ 29353 h 34370"/>
                <a:gd name="connsiteX5" fmla="*/ 162437 w 162437"/>
                <a:gd name="connsiteY5" fmla="*/ 0 h 3437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162437" h="34370">
                  <a:moveTo>
                    <a:pt x="162437" y="0"/>
                  </a:moveTo>
                  <a:cubicBezTo>
                    <a:pt x="119302" y="11099"/>
                    <a:pt x="75646" y="20898"/>
                    <a:pt x="31512" y="29354"/>
                  </a:cubicBezTo>
                  <a:lnTo>
                    <a:pt x="0" y="34370"/>
                  </a:lnTo>
                  <a:lnTo>
                    <a:pt x="0" y="34369"/>
                  </a:lnTo>
                  <a:lnTo>
                    <a:pt x="31512" y="29353"/>
                  </a:lnTo>
                  <a:cubicBezTo>
                    <a:pt x="75646" y="20897"/>
                    <a:pt x="119302" y="11098"/>
                    <a:pt x="162437" y="0"/>
                  </a:cubicBez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22" name="EE.GF.5">
              <a:extLst>
                <a:ext uri="{FF2B5EF4-FFF2-40B4-BE49-F238E27FC236}">
                  <a16:creationId xmlns:a16="http://schemas.microsoft.com/office/drawing/2014/main" id="{00000000-0008-0000-0800-0000DE000000}"/>
                </a:ext>
              </a:extLst>
            </xdr:cNvPr>
            <xdr:cNvSpPr/>
          </xdr:nvSpPr>
          <xdr:spPr>
            <a:xfrm>
              <a:off x="2588838" y="5263488"/>
              <a:ext cx="1027386" cy="586513"/>
            </a:xfrm>
            <a:custGeom>
              <a:avLst/>
              <a:gdLst>
                <a:gd name="connsiteX0" fmla="*/ 112622 w 1027386"/>
                <a:gd name="connsiteY0" fmla="*/ 0 h 586513"/>
                <a:gd name="connsiteX1" fmla="*/ 147698 w 1027386"/>
                <a:gd name="connsiteY1" fmla="*/ 7864 h 586513"/>
                <a:gd name="connsiteX2" fmla="*/ 556591 w 1027386"/>
                <a:gd name="connsiteY2" fmla="*/ 46513 h 586513"/>
                <a:gd name="connsiteX3" fmla="*/ 831696 w 1027386"/>
                <a:gd name="connsiteY3" fmla="*/ 29159 h 586513"/>
                <a:gd name="connsiteX4" fmla="*/ 933972 w 1027386"/>
                <a:gd name="connsiteY4" fmla="*/ 12880 h 586513"/>
                <a:gd name="connsiteX5" fmla="*/ 1027386 w 1027386"/>
                <a:gd name="connsiteY5" fmla="*/ 544620 h 586513"/>
                <a:gd name="connsiteX6" fmla="*/ 900473 w 1027386"/>
                <a:gd name="connsiteY6" fmla="*/ 564820 h 586513"/>
                <a:gd name="connsiteX7" fmla="*/ 556591 w 1027386"/>
                <a:gd name="connsiteY7" fmla="*/ 586513 h 586513"/>
                <a:gd name="connsiteX8" fmla="*/ 45475 w 1027386"/>
                <a:gd name="connsiteY8" fmla="*/ 538202 h 586513"/>
                <a:gd name="connsiteX9" fmla="*/ 0 w 1027386"/>
                <a:gd name="connsiteY9" fmla="*/ 528007 h 586513"/>
                <a:gd name="connsiteX10" fmla="*/ 112622 w 1027386"/>
                <a:gd name="connsiteY10" fmla="*/ 0 h 5865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1027386" h="586513">
                  <a:moveTo>
                    <a:pt x="112622" y="0"/>
                  </a:moveTo>
                  <a:lnTo>
                    <a:pt x="147698" y="7864"/>
                  </a:lnTo>
                  <a:cubicBezTo>
                    <a:pt x="280099" y="33233"/>
                    <a:pt x="416794" y="46513"/>
                    <a:pt x="556591" y="46513"/>
                  </a:cubicBezTo>
                  <a:cubicBezTo>
                    <a:pt x="649789" y="46513"/>
                    <a:pt x="741609" y="40611"/>
                    <a:pt x="831696" y="29159"/>
                  </a:cubicBezTo>
                  <a:lnTo>
                    <a:pt x="933972" y="12880"/>
                  </a:lnTo>
                  <a:lnTo>
                    <a:pt x="1027386" y="544620"/>
                  </a:lnTo>
                  <a:lnTo>
                    <a:pt x="900473" y="564820"/>
                  </a:lnTo>
                  <a:cubicBezTo>
                    <a:pt x="787863" y="579135"/>
                    <a:pt x="673089" y="586513"/>
                    <a:pt x="556591" y="586513"/>
                  </a:cubicBezTo>
                  <a:cubicBezTo>
                    <a:pt x="381845" y="586513"/>
                    <a:pt x="210976" y="569912"/>
                    <a:pt x="45475" y="538202"/>
                  </a:cubicBezTo>
                  <a:lnTo>
                    <a:pt x="0" y="528007"/>
                  </a:lnTo>
                  <a:lnTo>
                    <a:pt x="112622"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23" name="CS.AS.5">
              <a:extLst>
                <a:ext uri="{FF2B5EF4-FFF2-40B4-BE49-F238E27FC236}">
                  <a16:creationId xmlns:a16="http://schemas.microsoft.com/office/drawing/2014/main" id="{00000000-0008-0000-0800-0000DF000000}"/>
                </a:ext>
              </a:extLst>
            </xdr:cNvPr>
            <xdr:cNvSpPr/>
          </xdr:nvSpPr>
          <xdr:spPr>
            <a:xfrm>
              <a:off x="4289573" y="861620"/>
              <a:ext cx="960175" cy="938749"/>
            </a:xfrm>
            <a:custGeom>
              <a:avLst/>
              <a:gdLst>
                <a:gd name="connsiteX0" fmla="*/ 283973 w 960175"/>
                <a:gd name="connsiteY0" fmla="*/ 0 h 938749"/>
                <a:gd name="connsiteX1" fmla="*/ 365452 w 960175"/>
                <a:gd name="connsiteY1" fmla="*/ 49500 h 938749"/>
                <a:gd name="connsiteX2" fmla="*/ 959794 w 960175"/>
                <a:gd name="connsiteY2" fmla="*/ 596060 h 938749"/>
                <a:gd name="connsiteX3" fmla="*/ 960175 w 960175"/>
                <a:gd name="connsiteY3" fmla="*/ 596563 h 938749"/>
                <a:gd name="connsiteX4" fmla="*/ 537433 w 960175"/>
                <a:gd name="connsiteY4" fmla="*/ 938749 h 938749"/>
                <a:gd name="connsiteX5" fmla="*/ 454728 w 960175"/>
                <a:gd name="connsiteY5" fmla="*/ 836047 h 938749"/>
                <a:gd name="connsiteX6" fmla="*/ 63534 w 960175"/>
                <a:gd name="connsiteY6" fmla="*/ 497276 h 938749"/>
                <a:gd name="connsiteX7" fmla="*/ 1 w 960175"/>
                <a:gd name="connsiteY7" fmla="*/ 458679 h 938749"/>
                <a:gd name="connsiteX8" fmla="*/ 1 w 960175"/>
                <a:gd name="connsiteY8" fmla="*/ 458679 h 938749"/>
                <a:gd name="connsiteX9" fmla="*/ 0 w 960175"/>
                <a:gd name="connsiteY9" fmla="*/ 458679 h 938749"/>
                <a:gd name="connsiteX10" fmla="*/ 283973 w 960175"/>
                <a:gd name="connsiteY10" fmla="*/ 0 h 93874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960175" h="938749">
                  <a:moveTo>
                    <a:pt x="283973" y="0"/>
                  </a:moveTo>
                  <a:lnTo>
                    <a:pt x="365452" y="49500"/>
                  </a:lnTo>
                  <a:cubicBezTo>
                    <a:pt x="589891" y="201128"/>
                    <a:pt x="790306" y="385615"/>
                    <a:pt x="959794" y="596060"/>
                  </a:cubicBezTo>
                  <a:lnTo>
                    <a:pt x="960175" y="596563"/>
                  </a:lnTo>
                  <a:lnTo>
                    <a:pt x="537433" y="938749"/>
                  </a:lnTo>
                  <a:lnTo>
                    <a:pt x="454728" y="836047"/>
                  </a:lnTo>
                  <a:cubicBezTo>
                    <a:pt x="338516" y="708184"/>
                    <a:pt x="207175" y="594318"/>
                    <a:pt x="63534" y="497276"/>
                  </a:cubicBezTo>
                  <a:lnTo>
                    <a:pt x="1" y="458679"/>
                  </a:lnTo>
                  <a:lnTo>
                    <a:pt x="1" y="458679"/>
                  </a:lnTo>
                  <a:lnTo>
                    <a:pt x="0" y="458679"/>
                  </a:lnTo>
                  <a:lnTo>
                    <a:pt x="283973"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24" name="Freeform 223">
              <a:extLst>
                <a:ext uri="{FF2B5EF4-FFF2-40B4-BE49-F238E27FC236}">
                  <a16:creationId xmlns:a16="http://schemas.microsoft.com/office/drawing/2014/main" id="{00000000-0008-0000-0800-0000E0000000}"/>
                </a:ext>
              </a:extLst>
            </xdr:cNvPr>
            <xdr:cNvSpPr/>
          </xdr:nvSpPr>
          <xdr:spPr>
            <a:xfrm>
              <a:off x="4827005" y="1800369"/>
              <a:ext cx="366092" cy="662019"/>
            </a:xfrm>
            <a:custGeom>
              <a:avLst/>
              <a:gdLst>
                <a:gd name="connsiteX0" fmla="*/ 0 w 366092"/>
                <a:gd name="connsiteY0" fmla="*/ 0 h 662019"/>
                <a:gd name="connsiteX1" fmla="*/ 79915 w 366092"/>
                <a:gd name="connsiteY1" fmla="*/ 99236 h 662019"/>
                <a:gd name="connsiteX2" fmla="*/ 328599 w 366092"/>
                <a:gd name="connsiteY2" fmla="*/ 557615 h 662019"/>
                <a:gd name="connsiteX3" fmla="*/ 366092 w 366092"/>
                <a:gd name="connsiteY3" fmla="*/ 662019 h 662019"/>
                <a:gd name="connsiteX4" fmla="*/ 366091 w 366092"/>
                <a:gd name="connsiteY4" fmla="*/ 662019 h 662019"/>
                <a:gd name="connsiteX5" fmla="*/ 328598 w 366092"/>
                <a:gd name="connsiteY5" fmla="*/ 557615 h 662019"/>
                <a:gd name="connsiteX6" fmla="*/ 79914 w 366092"/>
                <a:gd name="connsiteY6" fmla="*/ 99236 h 662019"/>
                <a:gd name="connsiteX7" fmla="*/ 0 w 366092"/>
                <a:gd name="connsiteY7" fmla="*/ 0 h 662019"/>
                <a:gd name="connsiteX8" fmla="*/ 0 w 366092"/>
                <a:gd name="connsiteY8" fmla="*/ 0 h 66201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66092" h="662019">
                  <a:moveTo>
                    <a:pt x="0" y="0"/>
                  </a:moveTo>
                  <a:lnTo>
                    <a:pt x="79915" y="99236"/>
                  </a:lnTo>
                  <a:cubicBezTo>
                    <a:pt x="180294" y="240388"/>
                    <a:pt x="264131" y="394124"/>
                    <a:pt x="328599" y="557615"/>
                  </a:cubicBezTo>
                  <a:lnTo>
                    <a:pt x="366092" y="662019"/>
                  </a:lnTo>
                  <a:lnTo>
                    <a:pt x="366091" y="662019"/>
                  </a:lnTo>
                  <a:lnTo>
                    <a:pt x="328598" y="557615"/>
                  </a:lnTo>
                  <a:cubicBezTo>
                    <a:pt x="264130" y="394124"/>
                    <a:pt x="180293" y="240388"/>
                    <a:pt x="79914" y="99236"/>
                  </a:cubicBezTo>
                  <a:lnTo>
                    <a:pt x="0" y="0"/>
                  </a:lnTo>
                  <a:lnTo>
                    <a:pt x="0"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25" name="CS.AS.2">
              <a:extLst>
                <a:ext uri="{FF2B5EF4-FFF2-40B4-BE49-F238E27FC236}">
                  <a16:creationId xmlns:a16="http://schemas.microsoft.com/office/drawing/2014/main" id="{00000000-0008-0000-0800-0000E1000000}"/>
                </a:ext>
              </a:extLst>
            </xdr:cNvPr>
            <xdr:cNvSpPr/>
          </xdr:nvSpPr>
          <xdr:spPr>
            <a:xfrm>
              <a:off x="3579083" y="2084764"/>
              <a:ext cx="549605" cy="563479"/>
            </a:xfrm>
            <a:custGeom>
              <a:avLst/>
              <a:gdLst>
                <a:gd name="connsiteX0" fmla="*/ 237203 w 549605"/>
                <a:gd name="connsiteY0" fmla="*/ 0 h 563479"/>
                <a:gd name="connsiteX1" fmla="*/ 237204 w 549605"/>
                <a:gd name="connsiteY1" fmla="*/ 1 h 563479"/>
                <a:gd name="connsiteX2" fmla="*/ 237204 w 549605"/>
                <a:gd name="connsiteY2" fmla="*/ 1 h 563479"/>
                <a:gd name="connsiteX3" fmla="*/ 270825 w 549605"/>
                <a:gd name="connsiteY3" fmla="*/ 20426 h 563479"/>
                <a:gd name="connsiteX4" fmla="*/ 390923 w 549605"/>
                <a:gd name="connsiteY4" fmla="*/ 112492 h 563479"/>
                <a:gd name="connsiteX5" fmla="*/ 499021 w 549605"/>
                <a:gd name="connsiteY5" fmla="*/ 218041 h 563479"/>
                <a:gd name="connsiteX6" fmla="*/ 549605 w 549605"/>
                <a:gd name="connsiteY6" fmla="*/ 280854 h 563479"/>
                <a:gd name="connsiteX7" fmla="*/ 200445 w 549605"/>
                <a:gd name="connsiteY7" fmla="*/ 563479 h 563479"/>
                <a:gd name="connsiteX8" fmla="*/ 165924 w 549605"/>
                <a:gd name="connsiteY8" fmla="*/ 520612 h 563479"/>
                <a:gd name="connsiteX9" fmla="*/ 165923 w 549605"/>
                <a:gd name="connsiteY9" fmla="*/ 520611 h 563479"/>
                <a:gd name="connsiteX10" fmla="*/ 165923 w 549605"/>
                <a:gd name="connsiteY10" fmla="*/ 520611 h 563479"/>
                <a:gd name="connsiteX11" fmla="*/ 19225 w 549605"/>
                <a:gd name="connsiteY11" fmla="*/ 393572 h 563479"/>
                <a:gd name="connsiteX12" fmla="*/ 0 w 549605"/>
                <a:gd name="connsiteY12" fmla="*/ 383137 h 563479"/>
                <a:gd name="connsiteX13" fmla="*/ 237203 w 549605"/>
                <a:gd name="connsiteY13" fmla="*/ 0 h 5634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Lst>
              <a:rect l="l" t="t" r="r" b="b"/>
              <a:pathLst>
                <a:path w="549605" h="563479">
                  <a:moveTo>
                    <a:pt x="237203" y="0"/>
                  </a:moveTo>
                  <a:lnTo>
                    <a:pt x="237204" y="1"/>
                  </a:lnTo>
                  <a:lnTo>
                    <a:pt x="237204" y="1"/>
                  </a:lnTo>
                  <a:lnTo>
                    <a:pt x="270825" y="20426"/>
                  </a:lnTo>
                  <a:cubicBezTo>
                    <a:pt x="312720" y="48730"/>
                    <a:pt x="352822" y="79487"/>
                    <a:pt x="390923" y="112492"/>
                  </a:cubicBezTo>
                  <a:lnTo>
                    <a:pt x="499021" y="218041"/>
                  </a:lnTo>
                  <a:lnTo>
                    <a:pt x="549605" y="280854"/>
                  </a:lnTo>
                  <a:lnTo>
                    <a:pt x="200445" y="563479"/>
                  </a:lnTo>
                  <a:lnTo>
                    <a:pt x="165924" y="520612"/>
                  </a:lnTo>
                  <a:lnTo>
                    <a:pt x="165923" y="520611"/>
                  </a:lnTo>
                  <a:lnTo>
                    <a:pt x="165923" y="520611"/>
                  </a:lnTo>
                  <a:cubicBezTo>
                    <a:pt x="122343" y="472662"/>
                    <a:pt x="73090" y="429963"/>
                    <a:pt x="19225" y="393572"/>
                  </a:cubicBezTo>
                  <a:lnTo>
                    <a:pt x="0" y="383137"/>
                  </a:lnTo>
                  <a:lnTo>
                    <a:pt x="237203"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26" name="CS.SM.5">
              <a:extLst>
                <a:ext uri="{FF2B5EF4-FFF2-40B4-BE49-F238E27FC236}">
                  <a16:creationId xmlns:a16="http://schemas.microsoft.com/office/drawing/2014/main" id="{00000000-0008-0000-0800-0000E2000000}"/>
                </a:ext>
              </a:extLst>
            </xdr:cNvPr>
            <xdr:cNvSpPr/>
          </xdr:nvSpPr>
          <xdr:spPr>
            <a:xfrm>
              <a:off x="5193098" y="2287918"/>
              <a:ext cx="652331" cy="876108"/>
            </a:xfrm>
            <a:custGeom>
              <a:avLst/>
              <a:gdLst>
                <a:gd name="connsiteX0" fmla="*/ 510995 w 652331"/>
                <a:gd name="connsiteY0" fmla="*/ 0 h 876108"/>
                <a:gd name="connsiteX1" fmla="*/ 520894 w 652331"/>
                <a:gd name="connsiteY1" fmla="*/ 27565 h 876108"/>
                <a:gd name="connsiteX2" fmla="*/ 652331 w 652331"/>
                <a:gd name="connsiteY2" fmla="*/ 862083 h 876108"/>
                <a:gd name="connsiteX3" fmla="*/ 651623 w 652331"/>
                <a:gd name="connsiteY3" fmla="*/ 876108 h 876108"/>
                <a:gd name="connsiteX4" fmla="*/ 111654 w 652331"/>
                <a:gd name="connsiteY4" fmla="*/ 875489 h 876108"/>
                <a:gd name="connsiteX5" fmla="*/ 111654 w 652331"/>
                <a:gd name="connsiteY5" fmla="*/ 875489 h 876108"/>
                <a:gd name="connsiteX6" fmla="*/ 111655 w 652331"/>
                <a:gd name="connsiteY6" fmla="*/ 875489 h 876108"/>
                <a:gd name="connsiteX7" fmla="*/ 112332 w 652331"/>
                <a:gd name="connsiteY7" fmla="*/ 862083 h 876108"/>
                <a:gd name="connsiteX8" fmla="*/ 7182 w 652331"/>
                <a:gd name="connsiteY8" fmla="*/ 194469 h 876108"/>
                <a:gd name="connsiteX9" fmla="*/ 0 w 652331"/>
                <a:gd name="connsiteY9" fmla="*/ 174469 h 876108"/>
                <a:gd name="connsiteX10" fmla="*/ 510995 w 652331"/>
                <a:gd name="connsiteY10" fmla="*/ 0 h 87610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652331" h="876108">
                  <a:moveTo>
                    <a:pt x="510995" y="0"/>
                  </a:moveTo>
                  <a:lnTo>
                    <a:pt x="520894" y="27565"/>
                  </a:lnTo>
                  <a:cubicBezTo>
                    <a:pt x="606218" y="290365"/>
                    <a:pt x="652331" y="570839"/>
                    <a:pt x="652331" y="862083"/>
                  </a:cubicBezTo>
                  <a:lnTo>
                    <a:pt x="651623" y="876108"/>
                  </a:lnTo>
                  <a:lnTo>
                    <a:pt x="111654" y="875489"/>
                  </a:lnTo>
                  <a:lnTo>
                    <a:pt x="111654" y="875489"/>
                  </a:lnTo>
                  <a:lnTo>
                    <a:pt x="111655" y="875489"/>
                  </a:lnTo>
                  <a:lnTo>
                    <a:pt x="112332" y="862083"/>
                  </a:lnTo>
                  <a:cubicBezTo>
                    <a:pt x="112332" y="629088"/>
                    <a:pt x="75442" y="404709"/>
                    <a:pt x="7182" y="194469"/>
                  </a:cubicBezTo>
                  <a:lnTo>
                    <a:pt x="0" y="174469"/>
                  </a:lnTo>
                  <a:lnTo>
                    <a:pt x="510995"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27" name="Freeform 226">
              <a:extLst>
                <a:ext uri="{FF2B5EF4-FFF2-40B4-BE49-F238E27FC236}">
                  <a16:creationId xmlns:a16="http://schemas.microsoft.com/office/drawing/2014/main" id="{00000000-0008-0000-0800-0000E3000000}"/>
                </a:ext>
              </a:extLst>
            </xdr:cNvPr>
            <xdr:cNvSpPr/>
          </xdr:nvSpPr>
          <xdr:spPr>
            <a:xfrm>
              <a:off x="4128687" y="2365618"/>
              <a:ext cx="210716" cy="388247"/>
            </a:xfrm>
            <a:custGeom>
              <a:avLst/>
              <a:gdLst>
                <a:gd name="connsiteX0" fmla="*/ 0 w 210716"/>
                <a:gd name="connsiteY0" fmla="*/ 0 h 388247"/>
                <a:gd name="connsiteX1" fmla="*/ 44279 w 210716"/>
                <a:gd name="connsiteY1" fmla="*/ 54985 h 388247"/>
                <a:gd name="connsiteX2" fmla="*/ 189344 w 210716"/>
                <a:gd name="connsiteY2" fmla="*/ 322373 h 388247"/>
                <a:gd name="connsiteX3" fmla="*/ 210716 w 210716"/>
                <a:gd name="connsiteY3" fmla="*/ 388247 h 388247"/>
                <a:gd name="connsiteX4" fmla="*/ 210716 w 210716"/>
                <a:gd name="connsiteY4" fmla="*/ 388247 h 388247"/>
                <a:gd name="connsiteX5" fmla="*/ 189343 w 210716"/>
                <a:gd name="connsiteY5" fmla="*/ 322372 h 388247"/>
                <a:gd name="connsiteX6" fmla="*/ 44278 w 210716"/>
                <a:gd name="connsiteY6" fmla="*/ 54984 h 388247"/>
                <a:gd name="connsiteX7" fmla="*/ 0 w 210716"/>
                <a:gd name="connsiteY7" fmla="*/ 0 h 388247"/>
                <a:gd name="connsiteX8" fmla="*/ 0 w 210716"/>
                <a:gd name="connsiteY8" fmla="*/ 0 h 38824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10716" h="388247">
                  <a:moveTo>
                    <a:pt x="0" y="0"/>
                  </a:moveTo>
                  <a:lnTo>
                    <a:pt x="44279" y="54985"/>
                  </a:lnTo>
                  <a:cubicBezTo>
                    <a:pt x="102833" y="137324"/>
                    <a:pt x="151738" y="227003"/>
                    <a:pt x="189344" y="322373"/>
                  </a:cubicBezTo>
                  <a:lnTo>
                    <a:pt x="210716" y="388247"/>
                  </a:lnTo>
                  <a:lnTo>
                    <a:pt x="210716" y="388247"/>
                  </a:lnTo>
                  <a:lnTo>
                    <a:pt x="189343" y="322372"/>
                  </a:lnTo>
                  <a:cubicBezTo>
                    <a:pt x="151737" y="227002"/>
                    <a:pt x="102832" y="137323"/>
                    <a:pt x="44278" y="54984"/>
                  </a:cubicBezTo>
                  <a:lnTo>
                    <a:pt x="0" y="0"/>
                  </a:lnTo>
                  <a:lnTo>
                    <a:pt x="0"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28" name="CS.AS.1">
              <a:extLst>
                <a:ext uri="{FF2B5EF4-FFF2-40B4-BE49-F238E27FC236}">
                  <a16:creationId xmlns:a16="http://schemas.microsoft.com/office/drawing/2014/main" id="{00000000-0008-0000-0800-0000E4000000}"/>
                </a:ext>
              </a:extLst>
            </xdr:cNvPr>
            <xdr:cNvSpPr/>
          </xdr:nvSpPr>
          <xdr:spPr>
            <a:xfrm>
              <a:off x="3153921" y="2467901"/>
              <a:ext cx="625607" cy="686734"/>
            </a:xfrm>
            <a:custGeom>
              <a:avLst/>
              <a:gdLst>
                <a:gd name="connsiteX0" fmla="*/ 425163 w 625607"/>
                <a:gd name="connsiteY0" fmla="*/ 0 h 686734"/>
                <a:gd name="connsiteX1" fmla="*/ 444388 w 625607"/>
                <a:gd name="connsiteY1" fmla="*/ 10435 h 686734"/>
                <a:gd name="connsiteX2" fmla="*/ 521594 w 625607"/>
                <a:gd name="connsiteY2" fmla="*/ 69620 h 686734"/>
                <a:gd name="connsiteX3" fmla="*/ 591085 w 625607"/>
                <a:gd name="connsiteY3" fmla="*/ 137473 h 686734"/>
                <a:gd name="connsiteX4" fmla="*/ 625607 w 625607"/>
                <a:gd name="connsiteY4" fmla="*/ 180341 h 686734"/>
                <a:gd name="connsiteX5" fmla="*/ 0 w 625607"/>
                <a:gd name="connsiteY5" fmla="*/ 686734 h 686734"/>
                <a:gd name="connsiteX6" fmla="*/ 425163 w 625607"/>
                <a:gd name="connsiteY6" fmla="*/ 0 h 68673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625607" h="686734">
                  <a:moveTo>
                    <a:pt x="425163" y="0"/>
                  </a:moveTo>
                  <a:lnTo>
                    <a:pt x="444388" y="10435"/>
                  </a:lnTo>
                  <a:cubicBezTo>
                    <a:pt x="471321" y="28630"/>
                    <a:pt x="497100" y="48403"/>
                    <a:pt x="521594" y="69620"/>
                  </a:cubicBezTo>
                  <a:lnTo>
                    <a:pt x="591085" y="137473"/>
                  </a:lnTo>
                  <a:lnTo>
                    <a:pt x="625607" y="180341"/>
                  </a:lnTo>
                  <a:lnTo>
                    <a:pt x="0" y="686734"/>
                  </a:lnTo>
                  <a:lnTo>
                    <a:pt x="425163"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29" name="Freeform 228">
              <a:extLst>
                <a:ext uri="{FF2B5EF4-FFF2-40B4-BE49-F238E27FC236}">
                  <a16:creationId xmlns:a16="http://schemas.microsoft.com/office/drawing/2014/main" id="{00000000-0008-0000-0800-0000E5000000}"/>
                </a:ext>
              </a:extLst>
            </xdr:cNvPr>
            <xdr:cNvSpPr/>
          </xdr:nvSpPr>
          <xdr:spPr>
            <a:xfrm>
              <a:off x="3779528" y="2648243"/>
              <a:ext cx="134659" cy="250805"/>
            </a:xfrm>
            <a:custGeom>
              <a:avLst/>
              <a:gdLst>
                <a:gd name="connsiteX0" fmla="*/ 0 w 134659"/>
                <a:gd name="connsiteY0" fmla="*/ 0 h 250805"/>
                <a:gd name="connsiteX1" fmla="*/ 26461 w 134659"/>
                <a:gd name="connsiteY1" fmla="*/ 32860 h 250805"/>
                <a:gd name="connsiteX2" fmla="*/ 119718 w 134659"/>
                <a:gd name="connsiteY2" fmla="*/ 204752 h 250805"/>
                <a:gd name="connsiteX3" fmla="*/ 134659 w 134659"/>
                <a:gd name="connsiteY3" fmla="*/ 250804 h 250805"/>
                <a:gd name="connsiteX4" fmla="*/ 134658 w 134659"/>
                <a:gd name="connsiteY4" fmla="*/ 250805 h 250805"/>
                <a:gd name="connsiteX5" fmla="*/ 119717 w 134659"/>
                <a:gd name="connsiteY5" fmla="*/ 204751 h 250805"/>
                <a:gd name="connsiteX6" fmla="*/ 26460 w 134659"/>
                <a:gd name="connsiteY6" fmla="*/ 32859 h 250805"/>
                <a:gd name="connsiteX7" fmla="*/ 0 w 134659"/>
                <a:gd name="connsiteY7" fmla="*/ 0 h 250805"/>
                <a:gd name="connsiteX8" fmla="*/ 0 w 134659"/>
                <a:gd name="connsiteY8" fmla="*/ 0 h 25080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34659" h="250805">
                  <a:moveTo>
                    <a:pt x="0" y="0"/>
                  </a:moveTo>
                  <a:lnTo>
                    <a:pt x="26461" y="32860"/>
                  </a:lnTo>
                  <a:cubicBezTo>
                    <a:pt x="64103" y="85792"/>
                    <a:pt x="95542" y="143443"/>
                    <a:pt x="119718" y="204752"/>
                  </a:cubicBezTo>
                  <a:lnTo>
                    <a:pt x="134659" y="250804"/>
                  </a:lnTo>
                  <a:lnTo>
                    <a:pt x="134658" y="250805"/>
                  </a:lnTo>
                  <a:lnTo>
                    <a:pt x="119717" y="204751"/>
                  </a:lnTo>
                  <a:cubicBezTo>
                    <a:pt x="95541" y="143442"/>
                    <a:pt x="64102" y="85791"/>
                    <a:pt x="26460" y="32859"/>
                  </a:cubicBezTo>
                  <a:lnTo>
                    <a:pt x="0" y="0"/>
                  </a:lnTo>
                  <a:lnTo>
                    <a:pt x="0"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30" name="CS.SM.2">
              <a:extLst>
                <a:ext uri="{FF2B5EF4-FFF2-40B4-BE49-F238E27FC236}">
                  <a16:creationId xmlns:a16="http://schemas.microsoft.com/office/drawing/2014/main" id="{00000000-0008-0000-0800-0000E6000000}"/>
                </a:ext>
              </a:extLst>
            </xdr:cNvPr>
            <xdr:cNvSpPr/>
          </xdr:nvSpPr>
          <xdr:spPr>
            <a:xfrm>
              <a:off x="3914186" y="2753865"/>
              <a:ext cx="491242" cy="408509"/>
            </a:xfrm>
            <a:custGeom>
              <a:avLst/>
              <a:gdLst>
                <a:gd name="connsiteX0" fmla="*/ 425217 w 491242"/>
                <a:gd name="connsiteY0" fmla="*/ 0 h 408509"/>
                <a:gd name="connsiteX1" fmla="*/ 451574 w 491242"/>
                <a:gd name="connsiteY1" fmla="*/ 81242 h 408509"/>
                <a:gd name="connsiteX2" fmla="*/ 491242 w 491242"/>
                <a:gd name="connsiteY2" fmla="*/ 396136 h 408509"/>
                <a:gd name="connsiteX3" fmla="*/ 490617 w 491242"/>
                <a:gd name="connsiteY3" fmla="*/ 408509 h 408509"/>
                <a:gd name="connsiteX4" fmla="*/ 40645 w 491242"/>
                <a:gd name="connsiteY4" fmla="*/ 407993 h 408509"/>
                <a:gd name="connsiteX5" fmla="*/ 41243 w 491242"/>
                <a:gd name="connsiteY5" fmla="*/ 396137 h 408509"/>
                <a:gd name="connsiteX6" fmla="*/ 15742 w 491242"/>
                <a:gd name="connsiteY6" fmla="*/ 193705 h 408509"/>
                <a:gd name="connsiteX7" fmla="*/ 0 w 491242"/>
                <a:gd name="connsiteY7" fmla="*/ 145182 h 408509"/>
                <a:gd name="connsiteX8" fmla="*/ 425217 w 491242"/>
                <a:gd name="connsiteY8" fmla="*/ 0 h 4085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91242" h="408509">
                  <a:moveTo>
                    <a:pt x="425217" y="0"/>
                  </a:moveTo>
                  <a:lnTo>
                    <a:pt x="451574" y="81242"/>
                  </a:lnTo>
                  <a:cubicBezTo>
                    <a:pt x="477470" y="181890"/>
                    <a:pt x="491242" y="287405"/>
                    <a:pt x="491242" y="396136"/>
                  </a:cubicBezTo>
                  <a:lnTo>
                    <a:pt x="490617" y="408509"/>
                  </a:lnTo>
                  <a:lnTo>
                    <a:pt x="40645" y="407993"/>
                  </a:lnTo>
                  <a:lnTo>
                    <a:pt x="41243" y="396137"/>
                  </a:lnTo>
                  <a:cubicBezTo>
                    <a:pt x="41243" y="326238"/>
                    <a:pt x="32389" y="258407"/>
                    <a:pt x="15742" y="193705"/>
                  </a:cubicBezTo>
                  <a:lnTo>
                    <a:pt x="0" y="145182"/>
                  </a:lnTo>
                  <a:lnTo>
                    <a:pt x="425217"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31" name="CS.SM.1">
              <a:extLst>
                <a:ext uri="{FF2B5EF4-FFF2-40B4-BE49-F238E27FC236}">
                  <a16:creationId xmlns:a16="http://schemas.microsoft.com/office/drawing/2014/main" id="{00000000-0008-0000-0800-0000E7000000}"/>
                </a:ext>
              </a:extLst>
            </xdr:cNvPr>
            <xdr:cNvSpPr/>
          </xdr:nvSpPr>
          <xdr:spPr>
            <a:xfrm>
              <a:off x="3152270" y="2899048"/>
              <a:ext cx="803158" cy="262811"/>
            </a:xfrm>
            <a:custGeom>
              <a:avLst/>
              <a:gdLst>
                <a:gd name="connsiteX0" fmla="*/ 761915 w 803158"/>
                <a:gd name="connsiteY0" fmla="*/ 0 h 262811"/>
                <a:gd name="connsiteX1" fmla="*/ 777657 w 803158"/>
                <a:gd name="connsiteY1" fmla="*/ 48521 h 262811"/>
                <a:gd name="connsiteX2" fmla="*/ 803158 w 803158"/>
                <a:gd name="connsiteY2" fmla="*/ 250953 h 262811"/>
                <a:gd name="connsiteX3" fmla="*/ 802560 w 803158"/>
                <a:gd name="connsiteY3" fmla="*/ 262810 h 262811"/>
                <a:gd name="connsiteX4" fmla="*/ 802561 w 803158"/>
                <a:gd name="connsiteY4" fmla="*/ 262810 h 262811"/>
                <a:gd name="connsiteX5" fmla="*/ 802561 w 803158"/>
                <a:gd name="connsiteY5" fmla="*/ 262811 h 262811"/>
                <a:gd name="connsiteX6" fmla="*/ 1084 w 803158"/>
                <a:gd name="connsiteY6" fmla="*/ 261892 h 262811"/>
                <a:gd name="connsiteX7" fmla="*/ 0 w 803158"/>
                <a:gd name="connsiteY7" fmla="*/ 260141 h 262811"/>
                <a:gd name="connsiteX8" fmla="*/ 761915 w 803158"/>
                <a:gd name="connsiteY8" fmla="*/ 0 h 26281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803158" h="262811">
                  <a:moveTo>
                    <a:pt x="761915" y="0"/>
                  </a:moveTo>
                  <a:lnTo>
                    <a:pt x="777657" y="48521"/>
                  </a:lnTo>
                  <a:cubicBezTo>
                    <a:pt x="794304" y="113223"/>
                    <a:pt x="803158" y="181054"/>
                    <a:pt x="803158" y="250953"/>
                  </a:cubicBezTo>
                  <a:lnTo>
                    <a:pt x="802560" y="262810"/>
                  </a:lnTo>
                  <a:lnTo>
                    <a:pt x="802561" y="262810"/>
                  </a:lnTo>
                  <a:lnTo>
                    <a:pt x="802561" y="262811"/>
                  </a:lnTo>
                  <a:lnTo>
                    <a:pt x="1084" y="261892"/>
                  </a:lnTo>
                  <a:lnTo>
                    <a:pt x="0" y="260141"/>
                  </a:lnTo>
                  <a:lnTo>
                    <a:pt x="761915"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32" name="Freeform 231">
              <a:extLst>
                <a:ext uri="{FF2B5EF4-FFF2-40B4-BE49-F238E27FC236}">
                  <a16:creationId xmlns:a16="http://schemas.microsoft.com/office/drawing/2014/main" id="{00000000-0008-0000-0800-0000E8000000}"/>
                </a:ext>
              </a:extLst>
            </xdr:cNvPr>
            <xdr:cNvSpPr/>
          </xdr:nvSpPr>
          <xdr:spPr>
            <a:xfrm>
              <a:off x="3146144" y="3154636"/>
              <a:ext cx="7777" cy="6297"/>
            </a:xfrm>
            <a:custGeom>
              <a:avLst/>
              <a:gdLst>
                <a:gd name="connsiteX0" fmla="*/ 7777 w 7777"/>
                <a:gd name="connsiteY0" fmla="*/ 0 h 6297"/>
                <a:gd name="connsiteX1" fmla="*/ 5543 w 7777"/>
                <a:gd name="connsiteY1" fmla="*/ 3609 h 6297"/>
                <a:gd name="connsiteX2" fmla="*/ 6127 w 7777"/>
                <a:gd name="connsiteY2" fmla="*/ 4553 h 6297"/>
                <a:gd name="connsiteX3" fmla="*/ 1019 w 7777"/>
                <a:gd name="connsiteY3" fmla="*/ 6297 h 6297"/>
                <a:gd name="connsiteX4" fmla="*/ 0 w 7777"/>
                <a:gd name="connsiteY4" fmla="*/ 6296 h 6297"/>
                <a:gd name="connsiteX5" fmla="*/ 7777 w 7777"/>
                <a:gd name="connsiteY5" fmla="*/ 0 h 629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7777" h="6297">
                  <a:moveTo>
                    <a:pt x="7777" y="0"/>
                  </a:moveTo>
                  <a:lnTo>
                    <a:pt x="5543" y="3609"/>
                  </a:lnTo>
                  <a:lnTo>
                    <a:pt x="6127" y="4553"/>
                  </a:lnTo>
                  <a:lnTo>
                    <a:pt x="1019" y="6297"/>
                  </a:lnTo>
                  <a:lnTo>
                    <a:pt x="0" y="6296"/>
                  </a:lnTo>
                  <a:lnTo>
                    <a:pt x="7777"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33" name="AT.CN.5">
              <a:extLst>
                <a:ext uri="{FF2B5EF4-FFF2-40B4-BE49-F238E27FC236}">
                  <a16:creationId xmlns:a16="http://schemas.microsoft.com/office/drawing/2014/main" id="{00000000-0008-0000-0800-0000E9000000}"/>
                </a:ext>
              </a:extLst>
            </xdr:cNvPr>
            <xdr:cNvSpPr/>
          </xdr:nvSpPr>
          <xdr:spPr>
            <a:xfrm>
              <a:off x="445825" y="3157833"/>
              <a:ext cx="659267" cy="874990"/>
            </a:xfrm>
            <a:custGeom>
              <a:avLst/>
              <a:gdLst>
                <a:gd name="connsiteX0" fmla="*/ 0 w 659267"/>
                <a:gd name="connsiteY0" fmla="*/ 0 h 874990"/>
                <a:gd name="connsiteX1" fmla="*/ 540031 w 659267"/>
                <a:gd name="connsiteY1" fmla="*/ 620 h 874990"/>
                <a:gd name="connsiteX2" fmla="*/ 550756 w 659267"/>
                <a:gd name="connsiteY2" fmla="*/ 213014 h 874990"/>
                <a:gd name="connsiteX3" fmla="*/ 653095 w 659267"/>
                <a:gd name="connsiteY3" fmla="*/ 684942 h 874990"/>
                <a:gd name="connsiteX4" fmla="*/ 659267 w 659267"/>
                <a:gd name="connsiteY4" fmla="*/ 700324 h 874990"/>
                <a:gd name="connsiteX5" fmla="*/ 147697 w 659267"/>
                <a:gd name="connsiteY5" fmla="*/ 874990 h 874990"/>
                <a:gd name="connsiteX6" fmla="*/ 141468 w 659267"/>
                <a:gd name="connsiteY6" fmla="*/ 858136 h 874990"/>
                <a:gd name="connsiteX7" fmla="*/ 13544 w 659267"/>
                <a:gd name="connsiteY7" fmla="*/ 268226 h 874990"/>
                <a:gd name="connsiteX8" fmla="*/ 0 w 659267"/>
                <a:gd name="connsiteY8" fmla="*/ 0 h 87499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659267" h="874990">
                  <a:moveTo>
                    <a:pt x="0" y="0"/>
                  </a:moveTo>
                  <a:lnTo>
                    <a:pt x="540031" y="620"/>
                  </a:lnTo>
                  <a:lnTo>
                    <a:pt x="550756" y="213014"/>
                  </a:lnTo>
                  <a:cubicBezTo>
                    <a:pt x="567348" y="376393"/>
                    <a:pt x="602148" y="534390"/>
                    <a:pt x="653095" y="684942"/>
                  </a:cubicBezTo>
                  <a:lnTo>
                    <a:pt x="659267" y="700324"/>
                  </a:lnTo>
                  <a:lnTo>
                    <a:pt x="147697" y="874990"/>
                  </a:lnTo>
                  <a:lnTo>
                    <a:pt x="141468" y="858136"/>
                  </a:lnTo>
                  <a:cubicBezTo>
                    <a:pt x="77784" y="669946"/>
                    <a:pt x="34284" y="472450"/>
                    <a:pt x="13544" y="268226"/>
                  </a:cubicBezTo>
                  <a:lnTo>
                    <a:pt x="0"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34" name="AT.CN.4">
              <a:extLst>
                <a:ext uri="{FF2B5EF4-FFF2-40B4-BE49-F238E27FC236}">
                  <a16:creationId xmlns:a16="http://schemas.microsoft.com/office/drawing/2014/main" id="{00000000-0008-0000-0800-0000EA000000}"/>
                </a:ext>
              </a:extLst>
            </xdr:cNvPr>
            <xdr:cNvSpPr/>
          </xdr:nvSpPr>
          <xdr:spPr>
            <a:xfrm>
              <a:off x="985856" y="3158453"/>
              <a:ext cx="545152" cy="699704"/>
            </a:xfrm>
            <a:custGeom>
              <a:avLst/>
              <a:gdLst>
                <a:gd name="connsiteX0" fmla="*/ 0 w 545152"/>
                <a:gd name="connsiteY0" fmla="*/ 0 h 699704"/>
                <a:gd name="connsiteX1" fmla="*/ 450026 w 545152"/>
                <a:gd name="connsiteY1" fmla="*/ 516 h 699704"/>
                <a:gd name="connsiteX2" fmla="*/ 450026 w 545152"/>
                <a:gd name="connsiteY2" fmla="*/ 517 h 699704"/>
                <a:gd name="connsiteX3" fmla="*/ 450025 w 545152"/>
                <a:gd name="connsiteY3" fmla="*/ 517 h 699704"/>
                <a:gd name="connsiteX4" fmla="*/ 458401 w 545152"/>
                <a:gd name="connsiteY4" fmla="*/ 166386 h 699704"/>
                <a:gd name="connsiteX5" fmla="*/ 539419 w 545152"/>
                <a:gd name="connsiteY5" fmla="*/ 539995 h 699704"/>
                <a:gd name="connsiteX6" fmla="*/ 545152 w 545152"/>
                <a:gd name="connsiteY6" fmla="*/ 554283 h 699704"/>
                <a:gd name="connsiteX7" fmla="*/ 119236 w 545152"/>
                <a:gd name="connsiteY7" fmla="*/ 699704 h 699704"/>
                <a:gd name="connsiteX8" fmla="*/ 113064 w 545152"/>
                <a:gd name="connsiteY8" fmla="*/ 684322 h 699704"/>
                <a:gd name="connsiteX9" fmla="*/ 10725 w 545152"/>
                <a:gd name="connsiteY9" fmla="*/ 212394 h 699704"/>
                <a:gd name="connsiteX10" fmla="*/ 0 w 545152"/>
                <a:gd name="connsiteY10" fmla="*/ 0 h 69970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545152" h="699704">
                  <a:moveTo>
                    <a:pt x="0" y="0"/>
                  </a:moveTo>
                  <a:lnTo>
                    <a:pt x="450026" y="516"/>
                  </a:lnTo>
                  <a:lnTo>
                    <a:pt x="450026" y="517"/>
                  </a:lnTo>
                  <a:lnTo>
                    <a:pt x="450025" y="517"/>
                  </a:lnTo>
                  <a:lnTo>
                    <a:pt x="458401" y="166386"/>
                  </a:lnTo>
                  <a:cubicBezTo>
                    <a:pt x="471536" y="295728"/>
                    <a:pt x="499086" y="420808"/>
                    <a:pt x="539419" y="539995"/>
                  </a:cubicBezTo>
                  <a:lnTo>
                    <a:pt x="545152" y="554283"/>
                  </a:lnTo>
                  <a:lnTo>
                    <a:pt x="119236" y="699704"/>
                  </a:lnTo>
                  <a:lnTo>
                    <a:pt x="113064" y="684322"/>
                  </a:lnTo>
                  <a:cubicBezTo>
                    <a:pt x="62117" y="533770"/>
                    <a:pt x="27317" y="375773"/>
                    <a:pt x="10725" y="212394"/>
                  </a:cubicBezTo>
                  <a:lnTo>
                    <a:pt x="0" y="0"/>
                  </a:lnTo>
                  <a:close/>
                </a:path>
              </a:pathLst>
            </a:custGeom>
            <a:solidFill>
              <a:srgbClr val="66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35" name="AT.CN.3">
              <a:extLst>
                <a:ext uri="{FF2B5EF4-FFF2-40B4-BE49-F238E27FC236}">
                  <a16:creationId xmlns:a16="http://schemas.microsoft.com/office/drawing/2014/main" id="{00000000-0008-0000-0800-0000EB000000}"/>
                </a:ext>
              </a:extLst>
            </xdr:cNvPr>
            <xdr:cNvSpPr/>
          </xdr:nvSpPr>
          <xdr:spPr>
            <a:xfrm>
              <a:off x="1435882" y="3158970"/>
              <a:ext cx="521044" cy="553766"/>
            </a:xfrm>
            <a:custGeom>
              <a:avLst/>
              <a:gdLst>
                <a:gd name="connsiteX0" fmla="*/ 0 w 521044"/>
                <a:gd name="connsiteY0" fmla="*/ 0 h 553766"/>
                <a:gd name="connsiteX1" fmla="*/ 450025 w 521044"/>
                <a:gd name="connsiteY1" fmla="*/ 516 h 553766"/>
                <a:gd name="connsiteX2" fmla="*/ 456051 w 521044"/>
                <a:gd name="connsiteY2" fmla="*/ 119859 h 553766"/>
                <a:gd name="connsiteX3" fmla="*/ 515749 w 521044"/>
                <a:gd name="connsiteY3" fmla="*/ 395150 h 553766"/>
                <a:gd name="connsiteX4" fmla="*/ 521044 w 521044"/>
                <a:gd name="connsiteY4" fmla="*/ 408345 h 553766"/>
                <a:gd name="connsiteX5" fmla="*/ 95128 w 521044"/>
                <a:gd name="connsiteY5" fmla="*/ 553766 h 553766"/>
                <a:gd name="connsiteX6" fmla="*/ 89394 w 521044"/>
                <a:gd name="connsiteY6" fmla="*/ 539477 h 553766"/>
                <a:gd name="connsiteX7" fmla="*/ 8376 w 521044"/>
                <a:gd name="connsiteY7" fmla="*/ 165868 h 553766"/>
                <a:gd name="connsiteX8" fmla="*/ 0 w 521044"/>
                <a:gd name="connsiteY8" fmla="*/ 0 h 55376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521044" h="553766">
                  <a:moveTo>
                    <a:pt x="0" y="0"/>
                  </a:moveTo>
                  <a:lnTo>
                    <a:pt x="450025" y="516"/>
                  </a:lnTo>
                  <a:lnTo>
                    <a:pt x="456051" y="119859"/>
                  </a:lnTo>
                  <a:cubicBezTo>
                    <a:pt x="465730" y="215164"/>
                    <a:pt x="486030" y="307328"/>
                    <a:pt x="515749" y="395150"/>
                  </a:cubicBezTo>
                  <a:lnTo>
                    <a:pt x="521044" y="408345"/>
                  </a:lnTo>
                  <a:lnTo>
                    <a:pt x="95128" y="553766"/>
                  </a:lnTo>
                  <a:lnTo>
                    <a:pt x="89394" y="539477"/>
                  </a:lnTo>
                  <a:cubicBezTo>
                    <a:pt x="49061" y="420290"/>
                    <a:pt x="21511" y="295210"/>
                    <a:pt x="8376" y="165868"/>
                  </a:cubicBezTo>
                  <a:lnTo>
                    <a:pt x="0" y="0"/>
                  </a:lnTo>
                  <a:close/>
                </a:path>
              </a:pathLst>
            </a:custGeom>
            <a:solidFill>
              <a:srgbClr val="66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a:p>
              <a:pPr algn="ctr"/>
              <a:endParaRPr lang="en-AU"/>
            </a:p>
          </xdr:txBody>
        </xdr:sp>
        <xdr:sp macro="" textlink="">
          <xdr:nvSpPr>
            <xdr:cNvPr id="236" name="AT.CN.2">
              <a:extLst>
                <a:ext uri="{FF2B5EF4-FFF2-40B4-BE49-F238E27FC236}">
                  <a16:creationId xmlns:a16="http://schemas.microsoft.com/office/drawing/2014/main" id="{00000000-0008-0000-0800-0000EC000000}"/>
                </a:ext>
              </a:extLst>
            </xdr:cNvPr>
            <xdr:cNvSpPr/>
          </xdr:nvSpPr>
          <xdr:spPr>
            <a:xfrm>
              <a:off x="1885909" y="3159487"/>
              <a:ext cx="496935" cy="407829"/>
            </a:xfrm>
            <a:custGeom>
              <a:avLst/>
              <a:gdLst>
                <a:gd name="connsiteX0" fmla="*/ 0 w 496935"/>
                <a:gd name="connsiteY0" fmla="*/ 0 h 407829"/>
                <a:gd name="connsiteX1" fmla="*/ 450026 w 496935"/>
                <a:gd name="connsiteY1" fmla="*/ 516 h 407829"/>
                <a:gd name="connsiteX2" fmla="*/ 450026 w 496935"/>
                <a:gd name="connsiteY2" fmla="*/ 516 h 407829"/>
                <a:gd name="connsiteX3" fmla="*/ 450025 w 496935"/>
                <a:gd name="connsiteY3" fmla="*/ 516 h 407829"/>
                <a:gd name="connsiteX4" fmla="*/ 453702 w 496935"/>
                <a:gd name="connsiteY4" fmla="*/ 73333 h 407829"/>
                <a:gd name="connsiteX5" fmla="*/ 492079 w 496935"/>
                <a:gd name="connsiteY5" fmla="*/ 250306 h 407829"/>
                <a:gd name="connsiteX6" fmla="*/ 496935 w 496935"/>
                <a:gd name="connsiteY6" fmla="*/ 262408 h 407829"/>
                <a:gd name="connsiteX7" fmla="*/ 71019 w 496935"/>
                <a:gd name="connsiteY7" fmla="*/ 407829 h 407829"/>
                <a:gd name="connsiteX8" fmla="*/ 65724 w 496935"/>
                <a:gd name="connsiteY8" fmla="*/ 394634 h 407829"/>
                <a:gd name="connsiteX9" fmla="*/ 6026 w 496935"/>
                <a:gd name="connsiteY9" fmla="*/ 119343 h 407829"/>
                <a:gd name="connsiteX10" fmla="*/ 0 w 496935"/>
                <a:gd name="connsiteY10" fmla="*/ 0 h 40782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496935" h="407829">
                  <a:moveTo>
                    <a:pt x="0" y="0"/>
                  </a:moveTo>
                  <a:lnTo>
                    <a:pt x="450026" y="516"/>
                  </a:lnTo>
                  <a:lnTo>
                    <a:pt x="450026" y="516"/>
                  </a:lnTo>
                  <a:lnTo>
                    <a:pt x="450025" y="516"/>
                  </a:lnTo>
                  <a:lnTo>
                    <a:pt x="453702" y="73333"/>
                  </a:lnTo>
                  <a:cubicBezTo>
                    <a:pt x="459924" y="134600"/>
                    <a:pt x="472974" y="193849"/>
                    <a:pt x="492079" y="250306"/>
                  </a:cubicBezTo>
                  <a:lnTo>
                    <a:pt x="496935" y="262408"/>
                  </a:lnTo>
                  <a:lnTo>
                    <a:pt x="71019" y="407829"/>
                  </a:lnTo>
                  <a:lnTo>
                    <a:pt x="65724" y="394634"/>
                  </a:lnTo>
                  <a:cubicBezTo>
                    <a:pt x="36005" y="306812"/>
                    <a:pt x="15705" y="214648"/>
                    <a:pt x="6026" y="119343"/>
                  </a:cubicBezTo>
                  <a:lnTo>
                    <a:pt x="0"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37" name="AT.CN.1">
              <a:extLst>
                <a:ext uri="{FF2B5EF4-FFF2-40B4-BE49-F238E27FC236}">
                  <a16:creationId xmlns:a16="http://schemas.microsoft.com/office/drawing/2014/main" id="{00000000-0008-0000-0800-0000ED000000}"/>
                </a:ext>
              </a:extLst>
            </xdr:cNvPr>
            <xdr:cNvSpPr/>
          </xdr:nvSpPr>
          <xdr:spPr>
            <a:xfrm>
              <a:off x="2335935" y="3160003"/>
              <a:ext cx="810209" cy="261892"/>
            </a:xfrm>
            <a:custGeom>
              <a:avLst/>
              <a:gdLst>
                <a:gd name="connsiteX0" fmla="*/ 0 w 810209"/>
                <a:gd name="connsiteY0" fmla="*/ 0 h 261891"/>
                <a:gd name="connsiteX1" fmla="*/ 810209 w 810209"/>
                <a:gd name="connsiteY1" fmla="*/ 929 h 261891"/>
                <a:gd name="connsiteX2" fmla="*/ 809463 w 810209"/>
                <a:gd name="connsiteY2" fmla="*/ 1532 h 261891"/>
                <a:gd name="connsiteX3" fmla="*/ 46910 w 810209"/>
                <a:gd name="connsiteY3" fmla="*/ 261891 h 261891"/>
                <a:gd name="connsiteX4" fmla="*/ 42054 w 810209"/>
                <a:gd name="connsiteY4" fmla="*/ 249790 h 261891"/>
                <a:gd name="connsiteX5" fmla="*/ 3677 w 810209"/>
                <a:gd name="connsiteY5" fmla="*/ 72817 h 261891"/>
                <a:gd name="connsiteX6" fmla="*/ 0 w 810209"/>
                <a:gd name="connsiteY6" fmla="*/ 0 h 26189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810209" h="261891">
                  <a:moveTo>
                    <a:pt x="0" y="0"/>
                  </a:moveTo>
                  <a:lnTo>
                    <a:pt x="810209" y="929"/>
                  </a:lnTo>
                  <a:lnTo>
                    <a:pt x="809463" y="1532"/>
                  </a:lnTo>
                  <a:lnTo>
                    <a:pt x="46910" y="261891"/>
                  </a:lnTo>
                  <a:lnTo>
                    <a:pt x="42054" y="249790"/>
                  </a:lnTo>
                  <a:cubicBezTo>
                    <a:pt x="22949" y="193333"/>
                    <a:pt x="9899" y="134084"/>
                    <a:pt x="3677" y="72817"/>
                  </a:cubicBezTo>
                  <a:lnTo>
                    <a:pt x="0"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38" name="AT.OU.1">
              <a:extLst>
                <a:ext uri="{FF2B5EF4-FFF2-40B4-BE49-F238E27FC236}">
                  <a16:creationId xmlns:a16="http://schemas.microsoft.com/office/drawing/2014/main" id="{00000000-0008-0000-0800-0000EE000000}"/>
                </a:ext>
              </a:extLst>
            </xdr:cNvPr>
            <xdr:cNvSpPr/>
          </xdr:nvSpPr>
          <xdr:spPr>
            <a:xfrm>
              <a:off x="2522321" y="3160933"/>
              <a:ext cx="627699" cy="680399"/>
            </a:xfrm>
            <a:custGeom>
              <a:avLst/>
              <a:gdLst>
                <a:gd name="connsiteX0" fmla="*/ 624842 w 627699"/>
                <a:gd name="connsiteY0" fmla="*/ 0 h 680399"/>
                <a:gd name="connsiteX1" fmla="*/ 627699 w 627699"/>
                <a:gd name="connsiteY1" fmla="*/ 3 h 680399"/>
                <a:gd name="connsiteX2" fmla="*/ 206461 w 627699"/>
                <a:gd name="connsiteY2" fmla="*/ 680399 h 680399"/>
                <a:gd name="connsiteX3" fmla="*/ 170230 w 627699"/>
                <a:gd name="connsiteY3" fmla="*/ 660734 h 680399"/>
                <a:gd name="connsiteX4" fmla="*/ 36775 w 627699"/>
                <a:gd name="connsiteY4" fmla="*/ 547921 h 680399"/>
                <a:gd name="connsiteX5" fmla="*/ 0 w 627699"/>
                <a:gd name="connsiteY5" fmla="*/ 504948 h 680399"/>
                <a:gd name="connsiteX6" fmla="*/ 623077 w 627699"/>
                <a:gd name="connsiteY6" fmla="*/ 602 h 680399"/>
                <a:gd name="connsiteX7" fmla="*/ 624842 w 627699"/>
                <a:gd name="connsiteY7" fmla="*/ 0 h 68039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627699" h="680399">
                  <a:moveTo>
                    <a:pt x="624842" y="0"/>
                  </a:moveTo>
                  <a:lnTo>
                    <a:pt x="627699" y="3"/>
                  </a:lnTo>
                  <a:lnTo>
                    <a:pt x="206461" y="680399"/>
                  </a:lnTo>
                  <a:lnTo>
                    <a:pt x="170230" y="660734"/>
                  </a:lnTo>
                  <a:cubicBezTo>
                    <a:pt x="121751" y="627982"/>
                    <a:pt x="77009" y="590120"/>
                    <a:pt x="36775" y="547921"/>
                  </a:cubicBezTo>
                  <a:lnTo>
                    <a:pt x="0" y="504948"/>
                  </a:lnTo>
                  <a:lnTo>
                    <a:pt x="623077" y="602"/>
                  </a:lnTo>
                  <a:lnTo>
                    <a:pt x="624842"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39" name="Freeform 238">
              <a:extLst>
                <a:ext uri="{FF2B5EF4-FFF2-40B4-BE49-F238E27FC236}">
                  <a16:creationId xmlns:a16="http://schemas.microsoft.com/office/drawing/2014/main" id="{00000000-0008-0000-0800-0000EF000000}"/>
                </a:ext>
              </a:extLst>
            </xdr:cNvPr>
            <xdr:cNvSpPr/>
          </xdr:nvSpPr>
          <xdr:spPr>
            <a:xfrm>
              <a:off x="2382844" y="3421893"/>
              <a:ext cx="139477" cy="243988"/>
            </a:xfrm>
            <a:custGeom>
              <a:avLst/>
              <a:gdLst>
                <a:gd name="connsiteX0" fmla="*/ 1 w 139477"/>
                <a:gd name="connsiteY0" fmla="*/ 0 h 243988"/>
                <a:gd name="connsiteX1" fmla="*/ 28247 w 139477"/>
                <a:gd name="connsiteY1" fmla="*/ 70394 h 243988"/>
                <a:gd name="connsiteX2" fmla="*/ 119381 w 139477"/>
                <a:gd name="connsiteY2" fmla="*/ 220504 h 243988"/>
                <a:gd name="connsiteX3" fmla="*/ 139477 w 139477"/>
                <a:gd name="connsiteY3" fmla="*/ 243987 h 243988"/>
                <a:gd name="connsiteX4" fmla="*/ 139477 w 139477"/>
                <a:gd name="connsiteY4" fmla="*/ 243988 h 243988"/>
                <a:gd name="connsiteX5" fmla="*/ 119380 w 139477"/>
                <a:gd name="connsiteY5" fmla="*/ 220504 h 243988"/>
                <a:gd name="connsiteX6" fmla="*/ 28246 w 139477"/>
                <a:gd name="connsiteY6" fmla="*/ 70394 h 243988"/>
                <a:gd name="connsiteX7" fmla="*/ 0 w 139477"/>
                <a:gd name="connsiteY7" fmla="*/ 1 h 243988"/>
                <a:gd name="connsiteX8" fmla="*/ 1 w 139477"/>
                <a:gd name="connsiteY8" fmla="*/ 0 h 24398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39477" h="243988">
                  <a:moveTo>
                    <a:pt x="1" y="0"/>
                  </a:moveTo>
                  <a:lnTo>
                    <a:pt x="28247" y="70394"/>
                  </a:lnTo>
                  <a:cubicBezTo>
                    <a:pt x="53214" y="123867"/>
                    <a:pt x="83850" y="174161"/>
                    <a:pt x="119381" y="220504"/>
                  </a:cubicBezTo>
                  <a:lnTo>
                    <a:pt x="139477" y="243987"/>
                  </a:lnTo>
                  <a:lnTo>
                    <a:pt x="139477" y="243988"/>
                  </a:lnTo>
                  <a:lnTo>
                    <a:pt x="119380" y="220504"/>
                  </a:lnTo>
                  <a:cubicBezTo>
                    <a:pt x="83849" y="174161"/>
                    <a:pt x="53213" y="123867"/>
                    <a:pt x="28246" y="70394"/>
                  </a:cubicBezTo>
                  <a:lnTo>
                    <a:pt x="0" y="1"/>
                  </a:lnTo>
                  <a:lnTo>
                    <a:pt x="1"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40" name="Freeform 239">
              <a:extLst>
                <a:ext uri="{FF2B5EF4-FFF2-40B4-BE49-F238E27FC236}">
                  <a16:creationId xmlns:a16="http://schemas.microsoft.com/office/drawing/2014/main" id="{00000000-0008-0000-0800-0000F0000000}"/>
                </a:ext>
              </a:extLst>
            </xdr:cNvPr>
            <xdr:cNvSpPr/>
          </xdr:nvSpPr>
          <xdr:spPr>
            <a:xfrm>
              <a:off x="1956926" y="3567316"/>
              <a:ext cx="215990" cy="381389"/>
            </a:xfrm>
            <a:custGeom>
              <a:avLst/>
              <a:gdLst>
                <a:gd name="connsiteX0" fmla="*/ 1 w 215990"/>
                <a:gd name="connsiteY0" fmla="*/ 0 h 381389"/>
                <a:gd name="connsiteX1" fmla="*/ 46198 w 215990"/>
                <a:gd name="connsiteY1" fmla="*/ 115131 h 381389"/>
                <a:gd name="connsiteX2" fmla="*/ 187961 w 215990"/>
                <a:gd name="connsiteY2" fmla="*/ 348636 h 381389"/>
                <a:gd name="connsiteX3" fmla="*/ 215990 w 215990"/>
                <a:gd name="connsiteY3" fmla="*/ 381388 h 381389"/>
                <a:gd name="connsiteX4" fmla="*/ 215989 w 215990"/>
                <a:gd name="connsiteY4" fmla="*/ 381389 h 381389"/>
                <a:gd name="connsiteX5" fmla="*/ 187960 w 215990"/>
                <a:gd name="connsiteY5" fmla="*/ 348636 h 381389"/>
                <a:gd name="connsiteX6" fmla="*/ 46197 w 215990"/>
                <a:gd name="connsiteY6" fmla="*/ 115131 h 381389"/>
                <a:gd name="connsiteX7" fmla="*/ 0 w 215990"/>
                <a:gd name="connsiteY7" fmla="*/ 0 h 381389"/>
                <a:gd name="connsiteX8" fmla="*/ 1 w 215990"/>
                <a:gd name="connsiteY8" fmla="*/ 0 h 38138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15990" h="381389">
                  <a:moveTo>
                    <a:pt x="1" y="0"/>
                  </a:moveTo>
                  <a:lnTo>
                    <a:pt x="46198" y="115131"/>
                  </a:lnTo>
                  <a:cubicBezTo>
                    <a:pt x="85036" y="198311"/>
                    <a:pt x="132691" y="276546"/>
                    <a:pt x="187961" y="348636"/>
                  </a:cubicBezTo>
                  <a:lnTo>
                    <a:pt x="215990" y="381388"/>
                  </a:lnTo>
                  <a:lnTo>
                    <a:pt x="215989" y="381389"/>
                  </a:lnTo>
                  <a:lnTo>
                    <a:pt x="187960" y="348636"/>
                  </a:lnTo>
                  <a:cubicBezTo>
                    <a:pt x="132690" y="276546"/>
                    <a:pt x="85035" y="198311"/>
                    <a:pt x="46197" y="115131"/>
                  </a:cubicBezTo>
                  <a:lnTo>
                    <a:pt x="0" y="0"/>
                  </a:lnTo>
                  <a:lnTo>
                    <a:pt x="1"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41" name="AT.OU.2">
              <a:extLst>
                <a:ext uri="{FF2B5EF4-FFF2-40B4-BE49-F238E27FC236}">
                  <a16:creationId xmlns:a16="http://schemas.microsoft.com/office/drawing/2014/main" id="{00000000-0008-0000-0800-0000F1000000}"/>
                </a:ext>
              </a:extLst>
            </xdr:cNvPr>
            <xdr:cNvSpPr/>
          </xdr:nvSpPr>
          <xdr:spPr>
            <a:xfrm>
              <a:off x="2172917" y="3665881"/>
              <a:ext cx="555865" cy="559388"/>
            </a:xfrm>
            <a:custGeom>
              <a:avLst/>
              <a:gdLst>
                <a:gd name="connsiteX0" fmla="*/ 349404 w 555865"/>
                <a:gd name="connsiteY0" fmla="*/ 0 h 559388"/>
                <a:gd name="connsiteX1" fmla="*/ 386178 w 555865"/>
                <a:gd name="connsiteY1" fmla="*/ 42972 h 559388"/>
                <a:gd name="connsiteX2" fmla="*/ 519633 w 555865"/>
                <a:gd name="connsiteY2" fmla="*/ 155785 h 559388"/>
                <a:gd name="connsiteX3" fmla="*/ 555864 w 555865"/>
                <a:gd name="connsiteY3" fmla="*/ 175450 h 559388"/>
                <a:gd name="connsiteX4" fmla="*/ 555865 w 555865"/>
                <a:gd name="connsiteY4" fmla="*/ 175450 h 559388"/>
                <a:gd name="connsiteX5" fmla="*/ 555865 w 555865"/>
                <a:gd name="connsiteY5" fmla="*/ 175450 h 559388"/>
                <a:gd name="connsiteX6" fmla="*/ 318166 w 555865"/>
                <a:gd name="connsiteY6" fmla="*/ 559388 h 559388"/>
                <a:gd name="connsiteX7" fmla="*/ 268035 w 555865"/>
                <a:gd name="connsiteY7" fmla="*/ 528932 h 559388"/>
                <a:gd name="connsiteX8" fmla="*/ 60438 w 555865"/>
                <a:gd name="connsiteY8" fmla="*/ 353445 h 559388"/>
                <a:gd name="connsiteX9" fmla="*/ 0 w 555865"/>
                <a:gd name="connsiteY9" fmla="*/ 282822 h 559388"/>
                <a:gd name="connsiteX10" fmla="*/ 349404 w 555865"/>
                <a:gd name="connsiteY10" fmla="*/ 0 h 55938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555865" h="559388">
                  <a:moveTo>
                    <a:pt x="349404" y="0"/>
                  </a:moveTo>
                  <a:lnTo>
                    <a:pt x="386178" y="42972"/>
                  </a:lnTo>
                  <a:cubicBezTo>
                    <a:pt x="426412" y="85171"/>
                    <a:pt x="471154" y="123033"/>
                    <a:pt x="519633" y="155785"/>
                  </a:cubicBezTo>
                  <a:lnTo>
                    <a:pt x="555864" y="175450"/>
                  </a:lnTo>
                  <a:lnTo>
                    <a:pt x="555865" y="175450"/>
                  </a:lnTo>
                  <a:lnTo>
                    <a:pt x="555865" y="175450"/>
                  </a:lnTo>
                  <a:lnTo>
                    <a:pt x="318166" y="559388"/>
                  </a:lnTo>
                  <a:lnTo>
                    <a:pt x="268035" y="528932"/>
                  </a:lnTo>
                  <a:cubicBezTo>
                    <a:pt x="192624" y="477985"/>
                    <a:pt x="123024" y="419089"/>
                    <a:pt x="60438" y="353445"/>
                  </a:cubicBezTo>
                  <a:lnTo>
                    <a:pt x="0" y="282822"/>
                  </a:lnTo>
                  <a:lnTo>
                    <a:pt x="349404"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42" name="Freeform 241">
              <a:extLst>
                <a:ext uri="{FF2B5EF4-FFF2-40B4-BE49-F238E27FC236}">
                  <a16:creationId xmlns:a16="http://schemas.microsoft.com/office/drawing/2014/main" id="{00000000-0008-0000-0800-0000F2000000}"/>
                </a:ext>
              </a:extLst>
            </xdr:cNvPr>
            <xdr:cNvSpPr/>
          </xdr:nvSpPr>
          <xdr:spPr>
            <a:xfrm>
              <a:off x="1531009" y="3712736"/>
              <a:ext cx="292505" cy="518790"/>
            </a:xfrm>
            <a:custGeom>
              <a:avLst/>
              <a:gdLst>
                <a:gd name="connsiteX0" fmla="*/ 2 w 292505"/>
                <a:gd name="connsiteY0" fmla="*/ 0 h 518790"/>
                <a:gd name="connsiteX1" fmla="*/ 64151 w 292505"/>
                <a:gd name="connsiteY1" fmla="*/ 159868 h 518790"/>
                <a:gd name="connsiteX2" fmla="*/ 256543 w 292505"/>
                <a:gd name="connsiteY2" fmla="*/ 476767 h 518790"/>
                <a:gd name="connsiteX3" fmla="*/ 292505 w 292505"/>
                <a:gd name="connsiteY3" fmla="*/ 518789 h 518790"/>
                <a:gd name="connsiteX4" fmla="*/ 292504 w 292505"/>
                <a:gd name="connsiteY4" fmla="*/ 518790 h 518790"/>
                <a:gd name="connsiteX5" fmla="*/ 256542 w 292505"/>
                <a:gd name="connsiteY5" fmla="*/ 476768 h 518790"/>
                <a:gd name="connsiteX6" fmla="*/ 64150 w 292505"/>
                <a:gd name="connsiteY6" fmla="*/ 159869 h 518790"/>
                <a:gd name="connsiteX7" fmla="*/ 0 w 292505"/>
                <a:gd name="connsiteY7" fmla="*/ 0 h 518790"/>
                <a:gd name="connsiteX8" fmla="*/ 2 w 292505"/>
                <a:gd name="connsiteY8" fmla="*/ 0 h 51879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92505" h="518790">
                  <a:moveTo>
                    <a:pt x="2" y="0"/>
                  </a:moveTo>
                  <a:lnTo>
                    <a:pt x="64151" y="159868"/>
                  </a:lnTo>
                  <a:cubicBezTo>
                    <a:pt x="116858" y="272754"/>
                    <a:pt x="181533" y="378931"/>
                    <a:pt x="256543" y="476767"/>
                  </a:cubicBezTo>
                  <a:lnTo>
                    <a:pt x="292505" y="518789"/>
                  </a:lnTo>
                  <a:lnTo>
                    <a:pt x="292504" y="518790"/>
                  </a:lnTo>
                  <a:lnTo>
                    <a:pt x="256542" y="476768"/>
                  </a:lnTo>
                  <a:cubicBezTo>
                    <a:pt x="181532" y="378932"/>
                    <a:pt x="116857" y="272755"/>
                    <a:pt x="64150" y="159869"/>
                  </a:cubicBezTo>
                  <a:lnTo>
                    <a:pt x="0" y="0"/>
                  </a:lnTo>
                  <a:lnTo>
                    <a:pt x="2"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43" name="Freeform 242">
              <a:extLst>
                <a:ext uri="{FF2B5EF4-FFF2-40B4-BE49-F238E27FC236}">
                  <a16:creationId xmlns:a16="http://schemas.microsoft.com/office/drawing/2014/main" id="{00000000-0008-0000-0800-0000F3000000}"/>
                </a:ext>
              </a:extLst>
            </xdr:cNvPr>
            <xdr:cNvSpPr/>
          </xdr:nvSpPr>
          <xdr:spPr>
            <a:xfrm>
              <a:off x="1105091" y="3858158"/>
              <a:ext cx="369018" cy="656191"/>
            </a:xfrm>
            <a:custGeom>
              <a:avLst/>
              <a:gdLst>
                <a:gd name="connsiteX0" fmla="*/ 1 w 369018"/>
                <a:gd name="connsiteY0" fmla="*/ 0 h 656191"/>
                <a:gd name="connsiteX1" fmla="*/ 82101 w 369018"/>
                <a:gd name="connsiteY1" fmla="*/ 204606 h 656191"/>
                <a:gd name="connsiteX2" fmla="*/ 325124 w 369018"/>
                <a:gd name="connsiteY2" fmla="*/ 604900 h 656191"/>
                <a:gd name="connsiteX3" fmla="*/ 369018 w 369018"/>
                <a:gd name="connsiteY3" fmla="*/ 656191 h 656191"/>
                <a:gd name="connsiteX4" fmla="*/ 369018 w 369018"/>
                <a:gd name="connsiteY4" fmla="*/ 656191 h 656191"/>
                <a:gd name="connsiteX5" fmla="*/ 325123 w 369018"/>
                <a:gd name="connsiteY5" fmla="*/ 604900 h 656191"/>
                <a:gd name="connsiteX6" fmla="*/ 82100 w 369018"/>
                <a:gd name="connsiteY6" fmla="*/ 204606 h 656191"/>
                <a:gd name="connsiteX7" fmla="*/ 0 w 369018"/>
                <a:gd name="connsiteY7" fmla="*/ 0 h 656191"/>
                <a:gd name="connsiteX8" fmla="*/ 1 w 369018"/>
                <a:gd name="connsiteY8" fmla="*/ 0 h 65619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69018" h="656191">
                  <a:moveTo>
                    <a:pt x="1" y="0"/>
                  </a:moveTo>
                  <a:lnTo>
                    <a:pt x="82101" y="204606"/>
                  </a:lnTo>
                  <a:cubicBezTo>
                    <a:pt x="148680" y="347199"/>
                    <a:pt x="230374" y="481318"/>
                    <a:pt x="325124" y="604900"/>
                  </a:cubicBezTo>
                  <a:lnTo>
                    <a:pt x="369018" y="656191"/>
                  </a:lnTo>
                  <a:lnTo>
                    <a:pt x="369018" y="656191"/>
                  </a:lnTo>
                  <a:lnTo>
                    <a:pt x="325123" y="604900"/>
                  </a:lnTo>
                  <a:cubicBezTo>
                    <a:pt x="230373" y="481318"/>
                    <a:pt x="148679" y="347199"/>
                    <a:pt x="82100" y="204606"/>
                  </a:cubicBezTo>
                  <a:lnTo>
                    <a:pt x="0" y="0"/>
                  </a:lnTo>
                  <a:lnTo>
                    <a:pt x="1"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44" name="AT.OU.3">
              <a:extLst>
                <a:ext uri="{FF2B5EF4-FFF2-40B4-BE49-F238E27FC236}">
                  <a16:creationId xmlns:a16="http://schemas.microsoft.com/office/drawing/2014/main" id="{00000000-0008-0000-0800-0000F4000000}"/>
                </a:ext>
              </a:extLst>
            </xdr:cNvPr>
            <xdr:cNvSpPr/>
          </xdr:nvSpPr>
          <xdr:spPr>
            <a:xfrm>
              <a:off x="1823513" y="3948704"/>
              <a:ext cx="667568" cy="658796"/>
            </a:xfrm>
            <a:custGeom>
              <a:avLst/>
              <a:gdLst>
                <a:gd name="connsiteX0" fmla="*/ 349402 w 667568"/>
                <a:gd name="connsiteY0" fmla="*/ 0 h 658796"/>
                <a:gd name="connsiteX1" fmla="*/ 409840 w 667568"/>
                <a:gd name="connsiteY1" fmla="*/ 70622 h 658796"/>
                <a:gd name="connsiteX2" fmla="*/ 617437 w 667568"/>
                <a:gd name="connsiteY2" fmla="*/ 246109 h 658796"/>
                <a:gd name="connsiteX3" fmla="*/ 667568 w 667568"/>
                <a:gd name="connsiteY3" fmla="*/ 276565 h 658796"/>
                <a:gd name="connsiteX4" fmla="*/ 430926 w 667568"/>
                <a:gd name="connsiteY4" fmla="*/ 658796 h 658796"/>
                <a:gd name="connsiteX5" fmla="*/ 365839 w 667568"/>
                <a:gd name="connsiteY5" fmla="*/ 619255 h 658796"/>
                <a:gd name="connsiteX6" fmla="*/ 84101 w 667568"/>
                <a:gd name="connsiteY6" fmla="*/ 381094 h 658796"/>
                <a:gd name="connsiteX7" fmla="*/ 0 w 667568"/>
                <a:gd name="connsiteY7" fmla="*/ 282821 h 658796"/>
                <a:gd name="connsiteX8" fmla="*/ 349402 w 667568"/>
                <a:gd name="connsiteY8" fmla="*/ 0 h 65879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667568" h="658796">
                  <a:moveTo>
                    <a:pt x="349402" y="0"/>
                  </a:moveTo>
                  <a:lnTo>
                    <a:pt x="409840" y="70622"/>
                  </a:lnTo>
                  <a:cubicBezTo>
                    <a:pt x="472426" y="136266"/>
                    <a:pt x="542026" y="195162"/>
                    <a:pt x="617437" y="246109"/>
                  </a:cubicBezTo>
                  <a:lnTo>
                    <a:pt x="667568" y="276565"/>
                  </a:lnTo>
                  <a:lnTo>
                    <a:pt x="430926" y="658796"/>
                  </a:lnTo>
                  <a:lnTo>
                    <a:pt x="365839" y="619255"/>
                  </a:lnTo>
                  <a:cubicBezTo>
                    <a:pt x="263495" y="550113"/>
                    <a:pt x="169038" y="470182"/>
                    <a:pt x="84101" y="381094"/>
                  </a:cubicBezTo>
                  <a:lnTo>
                    <a:pt x="0" y="282821"/>
                  </a:lnTo>
                  <a:lnTo>
                    <a:pt x="349402" y="0"/>
                  </a:lnTo>
                  <a:close/>
                </a:path>
              </a:pathLst>
            </a:custGeom>
            <a:solidFill>
              <a:srgbClr val="66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45" name="AT.OU.4">
              <a:extLst>
                <a:ext uri="{FF2B5EF4-FFF2-40B4-BE49-F238E27FC236}">
                  <a16:creationId xmlns:a16="http://schemas.microsoft.com/office/drawing/2014/main" id="{00000000-0008-0000-0800-0000F5000000}"/>
                </a:ext>
              </a:extLst>
            </xdr:cNvPr>
            <xdr:cNvSpPr/>
          </xdr:nvSpPr>
          <xdr:spPr>
            <a:xfrm>
              <a:off x="1474109" y="4231527"/>
              <a:ext cx="780330" cy="758207"/>
            </a:xfrm>
            <a:custGeom>
              <a:avLst/>
              <a:gdLst>
                <a:gd name="connsiteX0" fmla="*/ 349403 w 780330"/>
                <a:gd name="connsiteY0" fmla="*/ 0 h 758207"/>
                <a:gd name="connsiteX1" fmla="*/ 433504 w 780330"/>
                <a:gd name="connsiteY1" fmla="*/ 98273 h 758207"/>
                <a:gd name="connsiteX2" fmla="*/ 715242 w 780330"/>
                <a:gd name="connsiteY2" fmla="*/ 336434 h 758207"/>
                <a:gd name="connsiteX3" fmla="*/ 780329 w 780330"/>
                <a:gd name="connsiteY3" fmla="*/ 375975 h 758207"/>
                <a:gd name="connsiteX4" fmla="*/ 780330 w 780330"/>
                <a:gd name="connsiteY4" fmla="*/ 375974 h 758207"/>
                <a:gd name="connsiteX5" fmla="*/ 780330 w 780330"/>
                <a:gd name="connsiteY5" fmla="*/ 375974 h 758207"/>
                <a:gd name="connsiteX6" fmla="*/ 543686 w 780330"/>
                <a:gd name="connsiteY6" fmla="*/ 758207 h 758207"/>
                <a:gd name="connsiteX7" fmla="*/ 463643 w 780330"/>
                <a:gd name="connsiteY7" fmla="*/ 709580 h 758207"/>
                <a:gd name="connsiteX8" fmla="*/ 107764 w 780330"/>
                <a:gd name="connsiteY8" fmla="*/ 408745 h 758207"/>
                <a:gd name="connsiteX9" fmla="*/ 0 w 780330"/>
                <a:gd name="connsiteY9" fmla="*/ 282822 h 758207"/>
                <a:gd name="connsiteX10" fmla="*/ 349403 w 780330"/>
                <a:gd name="connsiteY10" fmla="*/ 0 h 75820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780330" h="758207">
                  <a:moveTo>
                    <a:pt x="349403" y="0"/>
                  </a:moveTo>
                  <a:lnTo>
                    <a:pt x="433504" y="98273"/>
                  </a:lnTo>
                  <a:cubicBezTo>
                    <a:pt x="518441" y="187361"/>
                    <a:pt x="612898" y="267292"/>
                    <a:pt x="715242" y="336434"/>
                  </a:cubicBezTo>
                  <a:lnTo>
                    <a:pt x="780329" y="375975"/>
                  </a:lnTo>
                  <a:lnTo>
                    <a:pt x="780330" y="375974"/>
                  </a:lnTo>
                  <a:lnTo>
                    <a:pt x="780330" y="375974"/>
                  </a:lnTo>
                  <a:lnTo>
                    <a:pt x="543686" y="758207"/>
                  </a:lnTo>
                  <a:lnTo>
                    <a:pt x="463643" y="709580"/>
                  </a:lnTo>
                  <a:cubicBezTo>
                    <a:pt x="334366" y="622242"/>
                    <a:pt x="215053" y="521277"/>
                    <a:pt x="107764" y="408745"/>
                  </a:cubicBezTo>
                  <a:lnTo>
                    <a:pt x="0" y="282822"/>
                  </a:lnTo>
                  <a:lnTo>
                    <a:pt x="349403" y="0"/>
                  </a:lnTo>
                  <a:close/>
                </a:path>
              </a:pathLst>
            </a:custGeom>
            <a:solidFill>
              <a:srgbClr val="66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46" name="AT.OU.5">
              <a:extLst>
                <a:ext uri="{FF2B5EF4-FFF2-40B4-BE49-F238E27FC236}">
                  <a16:creationId xmlns:a16="http://schemas.microsoft.com/office/drawing/2014/main" id="{00000000-0008-0000-0800-0000F6000000}"/>
                </a:ext>
              </a:extLst>
            </xdr:cNvPr>
            <xdr:cNvSpPr/>
          </xdr:nvSpPr>
          <xdr:spPr>
            <a:xfrm>
              <a:off x="1054824" y="4514349"/>
              <a:ext cx="962970" cy="934065"/>
            </a:xfrm>
            <a:custGeom>
              <a:avLst/>
              <a:gdLst>
                <a:gd name="connsiteX0" fmla="*/ 419285 w 962970"/>
                <a:gd name="connsiteY0" fmla="*/ 0 h 934065"/>
                <a:gd name="connsiteX1" fmla="*/ 527048 w 962970"/>
                <a:gd name="connsiteY1" fmla="*/ 125923 h 934065"/>
                <a:gd name="connsiteX2" fmla="*/ 882927 w 962970"/>
                <a:gd name="connsiteY2" fmla="*/ 426758 h 934065"/>
                <a:gd name="connsiteX3" fmla="*/ 962970 w 962970"/>
                <a:gd name="connsiteY3" fmla="*/ 475385 h 934065"/>
                <a:gd name="connsiteX4" fmla="*/ 678998 w 962970"/>
                <a:gd name="connsiteY4" fmla="*/ 934065 h 934065"/>
                <a:gd name="connsiteX5" fmla="*/ 581008 w 962970"/>
                <a:gd name="connsiteY5" fmla="*/ 874534 h 934065"/>
                <a:gd name="connsiteX6" fmla="*/ 136158 w 962970"/>
                <a:gd name="connsiteY6" fmla="*/ 498491 h 934065"/>
                <a:gd name="connsiteX7" fmla="*/ 0 w 962970"/>
                <a:gd name="connsiteY7" fmla="*/ 339388 h 934065"/>
                <a:gd name="connsiteX8" fmla="*/ 419285 w 962970"/>
                <a:gd name="connsiteY8" fmla="*/ 0 h 93406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962970" h="934065">
                  <a:moveTo>
                    <a:pt x="419285" y="0"/>
                  </a:moveTo>
                  <a:lnTo>
                    <a:pt x="527048" y="125923"/>
                  </a:lnTo>
                  <a:cubicBezTo>
                    <a:pt x="634337" y="238455"/>
                    <a:pt x="753650" y="339420"/>
                    <a:pt x="882927" y="426758"/>
                  </a:cubicBezTo>
                  <a:lnTo>
                    <a:pt x="962970" y="475385"/>
                  </a:lnTo>
                  <a:lnTo>
                    <a:pt x="678998" y="934065"/>
                  </a:lnTo>
                  <a:lnTo>
                    <a:pt x="581008" y="874534"/>
                  </a:lnTo>
                  <a:cubicBezTo>
                    <a:pt x="419412" y="765362"/>
                    <a:pt x="270270" y="639156"/>
                    <a:pt x="136158" y="498491"/>
                  </a:cubicBezTo>
                  <a:lnTo>
                    <a:pt x="0" y="339388"/>
                  </a:lnTo>
                  <a:lnTo>
                    <a:pt x="419285"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47" name="Freeform 246">
              <a:extLst>
                <a:ext uri="{FF2B5EF4-FFF2-40B4-BE49-F238E27FC236}">
                  <a16:creationId xmlns:a16="http://schemas.microsoft.com/office/drawing/2014/main" id="{00000000-0008-0000-0800-0000F7000000}"/>
                </a:ext>
              </a:extLst>
            </xdr:cNvPr>
            <xdr:cNvSpPr/>
          </xdr:nvSpPr>
          <xdr:spPr>
            <a:xfrm>
              <a:off x="4289573" y="1320298"/>
              <a:ext cx="537432" cy="480070"/>
            </a:xfrm>
            <a:custGeom>
              <a:avLst/>
              <a:gdLst>
                <a:gd name="connsiteX0" fmla="*/ 0 w 537432"/>
                <a:gd name="connsiteY0" fmla="*/ 0 h 480070"/>
                <a:gd name="connsiteX1" fmla="*/ 63533 w 537432"/>
                <a:gd name="connsiteY1" fmla="*/ 38597 h 480070"/>
                <a:gd name="connsiteX2" fmla="*/ 454727 w 537432"/>
                <a:gd name="connsiteY2" fmla="*/ 377368 h 480070"/>
                <a:gd name="connsiteX3" fmla="*/ 537432 w 537432"/>
                <a:gd name="connsiteY3" fmla="*/ 480070 h 480070"/>
                <a:gd name="connsiteX4" fmla="*/ 537432 w 537432"/>
                <a:gd name="connsiteY4" fmla="*/ 480070 h 480070"/>
                <a:gd name="connsiteX5" fmla="*/ 454726 w 537432"/>
                <a:gd name="connsiteY5" fmla="*/ 377368 h 480070"/>
                <a:gd name="connsiteX6" fmla="*/ 63532 w 537432"/>
                <a:gd name="connsiteY6" fmla="*/ 38597 h 480070"/>
                <a:gd name="connsiteX7" fmla="*/ 0 w 537432"/>
                <a:gd name="connsiteY7" fmla="*/ 0 h 480070"/>
                <a:gd name="connsiteX8" fmla="*/ 0 w 537432"/>
                <a:gd name="connsiteY8" fmla="*/ 0 h 48007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537432" h="480070">
                  <a:moveTo>
                    <a:pt x="0" y="0"/>
                  </a:moveTo>
                  <a:lnTo>
                    <a:pt x="63533" y="38597"/>
                  </a:lnTo>
                  <a:cubicBezTo>
                    <a:pt x="207174" y="135639"/>
                    <a:pt x="338515" y="249505"/>
                    <a:pt x="454727" y="377368"/>
                  </a:cubicBezTo>
                  <a:lnTo>
                    <a:pt x="537432" y="480070"/>
                  </a:lnTo>
                  <a:lnTo>
                    <a:pt x="537432" y="480070"/>
                  </a:lnTo>
                  <a:lnTo>
                    <a:pt x="454726" y="377368"/>
                  </a:lnTo>
                  <a:cubicBezTo>
                    <a:pt x="338514" y="249505"/>
                    <a:pt x="207173" y="135639"/>
                    <a:pt x="63532" y="38597"/>
                  </a:cubicBezTo>
                  <a:lnTo>
                    <a:pt x="0" y="0"/>
                  </a:lnTo>
                  <a:lnTo>
                    <a:pt x="0"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48" name="CS.AT.5">
              <a:extLst>
                <a:ext uri="{FF2B5EF4-FFF2-40B4-BE49-F238E27FC236}">
                  <a16:creationId xmlns:a16="http://schemas.microsoft.com/office/drawing/2014/main" id="{00000000-0008-0000-0800-0000F8000000}"/>
                </a:ext>
              </a:extLst>
            </xdr:cNvPr>
            <xdr:cNvSpPr/>
          </xdr:nvSpPr>
          <xdr:spPr>
            <a:xfrm>
              <a:off x="4827006" y="1458183"/>
              <a:ext cx="877087" cy="1004205"/>
            </a:xfrm>
            <a:custGeom>
              <a:avLst/>
              <a:gdLst>
                <a:gd name="connsiteX0" fmla="*/ 422742 w 877087"/>
                <a:gd name="connsiteY0" fmla="*/ 0 h 1004205"/>
                <a:gd name="connsiteX1" fmla="*/ 520288 w 877087"/>
                <a:gd name="connsiteY1" fmla="*/ 128823 h 1004205"/>
                <a:gd name="connsiteX2" fmla="*/ 831142 w 877087"/>
                <a:gd name="connsiteY2" fmla="*/ 701797 h 1004205"/>
                <a:gd name="connsiteX3" fmla="*/ 877087 w 877087"/>
                <a:gd name="connsiteY3" fmla="*/ 829736 h 1004205"/>
                <a:gd name="connsiteX4" fmla="*/ 366092 w 877087"/>
                <a:gd name="connsiteY4" fmla="*/ 1004205 h 1004205"/>
                <a:gd name="connsiteX5" fmla="*/ 328599 w 877087"/>
                <a:gd name="connsiteY5" fmla="*/ 899801 h 1004205"/>
                <a:gd name="connsiteX6" fmla="*/ 79915 w 877087"/>
                <a:gd name="connsiteY6" fmla="*/ 441422 h 1004205"/>
                <a:gd name="connsiteX7" fmla="*/ 0 w 877087"/>
                <a:gd name="connsiteY7" fmla="*/ 342186 h 1004205"/>
                <a:gd name="connsiteX8" fmla="*/ 422742 w 877087"/>
                <a:gd name="connsiteY8" fmla="*/ 0 h 100420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877087" h="1004205">
                  <a:moveTo>
                    <a:pt x="422742" y="0"/>
                  </a:moveTo>
                  <a:lnTo>
                    <a:pt x="520288" y="128823"/>
                  </a:lnTo>
                  <a:cubicBezTo>
                    <a:pt x="645761" y="305263"/>
                    <a:pt x="750557" y="497433"/>
                    <a:pt x="831142" y="701797"/>
                  </a:cubicBezTo>
                  <a:lnTo>
                    <a:pt x="877087" y="829736"/>
                  </a:lnTo>
                  <a:lnTo>
                    <a:pt x="366092" y="1004205"/>
                  </a:lnTo>
                  <a:lnTo>
                    <a:pt x="328599" y="899801"/>
                  </a:lnTo>
                  <a:cubicBezTo>
                    <a:pt x="264131" y="736310"/>
                    <a:pt x="180294" y="582574"/>
                    <a:pt x="79915" y="441422"/>
                  </a:cubicBezTo>
                  <a:lnTo>
                    <a:pt x="0" y="342186"/>
                  </a:lnTo>
                  <a:lnTo>
                    <a:pt x="422742"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49" name="Freeform 248">
              <a:extLst>
                <a:ext uri="{FF2B5EF4-FFF2-40B4-BE49-F238E27FC236}">
                  <a16:creationId xmlns:a16="http://schemas.microsoft.com/office/drawing/2014/main" id="{00000000-0008-0000-0800-0000F9000000}"/>
                </a:ext>
              </a:extLst>
            </xdr:cNvPr>
            <xdr:cNvSpPr/>
          </xdr:nvSpPr>
          <xdr:spPr>
            <a:xfrm>
              <a:off x="3816287" y="2084764"/>
              <a:ext cx="261817" cy="218040"/>
            </a:xfrm>
            <a:custGeom>
              <a:avLst/>
              <a:gdLst>
                <a:gd name="connsiteX0" fmla="*/ 0 w 261817"/>
                <a:gd name="connsiteY0" fmla="*/ 0 h 218040"/>
                <a:gd name="connsiteX1" fmla="*/ 33620 w 261817"/>
                <a:gd name="connsiteY1" fmla="*/ 20424 h 218040"/>
                <a:gd name="connsiteX2" fmla="*/ 261817 w 261817"/>
                <a:gd name="connsiteY2" fmla="*/ 218040 h 218040"/>
                <a:gd name="connsiteX3" fmla="*/ 261817 w 261817"/>
                <a:gd name="connsiteY3" fmla="*/ 218040 h 218040"/>
                <a:gd name="connsiteX4" fmla="*/ 153719 w 261817"/>
                <a:gd name="connsiteY4" fmla="*/ 112491 h 218040"/>
                <a:gd name="connsiteX5" fmla="*/ 33621 w 261817"/>
                <a:gd name="connsiteY5" fmla="*/ 20425 h 218040"/>
                <a:gd name="connsiteX6" fmla="*/ 0 w 261817"/>
                <a:gd name="connsiteY6" fmla="*/ 0 h 218040"/>
                <a:gd name="connsiteX7" fmla="*/ 0 w 261817"/>
                <a:gd name="connsiteY7" fmla="*/ 0 h 21804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61817" h="218040">
                  <a:moveTo>
                    <a:pt x="0" y="0"/>
                  </a:moveTo>
                  <a:lnTo>
                    <a:pt x="33620" y="20424"/>
                  </a:lnTo>
                  <a:cubicBezTo>
                    <a:pt x="117411" y="77032"/>
                    <a:pt x="194026" y="143453"/>
                    <a:pt x="261817" y="218040"/>
                  </a:cubicBezTo>
                  <a:lnTo>
                    <a:pt x="261817" y="218040"/>
                  </a:lnTo>
                  <a:lnTo>
                    <a:pt x="153719" y="112491"/>
                  </a:lnTo>
                  <a:cubicBezTo>
                    <a:pt x="115618" y="79486"/>
                    <a:pt x="75516" y="48729"/>
                    <a:pt x="33621" y="20425"/>
                  </a:cubicBezTo>
                  <a:lnTo>
                    <a:pt x="0" y="0"/>
                  </a:lnTo>
                  <a:lnTo>
                    <a:pt x="0"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50" name="Freeform 249">
              <a:extLst>
                <a:ext uri="{FF2B5EF4-FFF2-40B4-BE49-F238E27FC236}">
                  <a16:creationId xmlns:a16="http://schemas.microsoft.com/office/drawing/2014/main" id="{00000000-0008-0000-0800-0000FA000000}"/>
                </a:ext>
              </a:extLst>
            </xdr:cNvPr>
            <xdr:cNvSpPr/>
          </xdr:nvSpPr>
          <xdr:spPr>
            <a:xfrm>
              <a:off x="4078103" y="2302805"/>
              <a:ext cx="50584" cy="62813"/>
            </a:xfrm>
            <a:custGeom>
              <a:avLst/>
              <a:gdLst>
                <a:gd name="connsiteX0" fmla="*/ 0 w 50584"/>
                <a:gd name="connsiteY0" fmla="*/ 0 h 62813"/>
                <a:gd name="connsiteX1" fmla="*/ 1 w 50584"/>
                <a:gd name="connsiteY1" fmla="*/ 1 h 62813"/>
                <a:gd name="connsiteX2" fmla="*/ 50584 w 50584"/>
                <a:gd name="connsiteY2" fmla="*/ 62813 h 62813"/>
                <a:gd name="connsiteX3" fmla="*/ 50584 w 50584"/>
                <a:gd name="connsiteY3" fmla="*/ 62813 h 62813"/>
                <a:gd name="connsiteX4" fmla="*/ 0 w 50584"/>
                <a:gd name="connsiteY4" fmla="*/ 0 h 6281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50584" h="62813">
                  <a:moveTo>
                    <a:pt x="0" y="0"/>
                  </a:moveTo>
                  <a:lnTo>
                    <a:pt x="1" y="1"/>
                  </a:lnTo>
                  <a:lnTo>
                    <a:pt x="50584" y="62813"/>
                  </a:lnTo>
                  <a:lnTo>
                    <a:pt x="50584" y="62813"/>
                  </a:lnTo>
                  <a:lnTo>
                    <a:pt x="0"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51" name="CS.AT.2">
              <a:extLst>
                <a:ext uri="{FF2B5EF4-FFF2-40B4-BE49-F238E27FC236}">
                  <a16:creationId xmlns:a16="http://schemas.microsoft.com/office/drawing/2014/main" id="{00000000-0008-0000-0800-0000FB000000}"/>
                </a:ext>
              </a:extLst>
            </xdr:cNvPr>
            <xdr:cNvSpPr/>
          </xdr:nvSpPr>
          <xdr:spPr>
            <a:xfrm>
              <a:off x="3779527" y="2365618"/>
              <a:ext cx="559876" cy="533429"/>
            </a:xfrm>
            <a:custGeom>
              <a:avLst/>
              <a:gdLst>
                <a:gd name="connsiteX0" fmla="*/ 349160 w 559876"/>
                <a:gd name="connsiteY0" fmla="*/ 0 h 533429"/>
                <a:gd name="connsiteX1" fmla="*/ 393438 w 559876"/>
                <a:gd name="connsiteY1" fmla="*/ 54984 h 533429"/>
                <a:gd name="connsiteX2" fmla="*/ 538503 w 559876"/>
                <a:gd name="connsiteY2" fmla="*/ 322372 h 533429"/>
                <a:gd name="connsiteX3" fmla="*/ 559876 w 559876"/>
                <a:gd name="connsiteY3" fmla="*/ 388247 h 533429"/>
                <a:gd name="connsiteX4" fmla="*/ 134659 w 559876"/>
                <a:gd name="connsiteY4" fmla="*/ 533429 h 533429"/>
                <a:gd name="connsiteX5" fmla="*/ 119718 w 559876"/>
                <a:gd name="connsiteY5" fmla="*/ 487377 h 533429"/>
                <a:gd name="connsiteX6" fmla="*/ 26461 w 559876"/>
                <a:gd name="connsiteY6" fmla="*/ 315485 h 533429"/>
                <a:gd name="connsiteX7" fmla="*/ 0 w 559876"/>
                <a:gd name="connsiteY7" fmla="*/ 282625 h 533429"/>
                <a:gd name="connsiteX8" fmla="*/ 349160 w 559876"/>
                <a:gd name="connsiteY8" fmla="*/ 0 h 53342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559876" h="533429">
                  <a:moveTo>
                    <a:pt x="349160" y="0"/>
                  </a:moveTo>
                  <a:lnTo>
                    <a:pt x="393438" y="54984"/>
                  </a:lnTo>
                  <a:cubicBezTo>
                    <a:pt x="451992" y="137323"/>
                    <a:pt x="500897" y="227002"/>
                    <a:pt x="538503" y="322372"/>
                  </a:cubicBezTo>
                  <a:lnTo>
                    <a:pt x="559876" y="388247"/>
                  </a:lnTo>
                  <a:lnTo>
                    <a:pt x="134659" y="533429"/>
                  </a:lnTo>
                  <a:lnTo>
                    <a:pt x="119718" y="487377"/>
                  </a:lnTo>
                  <a:cubicBezTo>
                    <a:pt x="95542" y="426068"/>
                    <a:pt x="64103" y="368417"/>
                    <a:pt x="26461" y="315485"/>
                  </a:cubicBezTo>
                  <a:lnTo>
                    <a:pt x="0" y="282625"/>
                  </a:lnTo>
                  <a:lnTo>
                    <a:pt x="349160"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52" name="Freeform 251">
              <a:extLst>
                <a:ext uri="{FF2B5EF4-FFF2-40B4-BE49-F238E27FC236}">
                  <a16:creationId xmlns:a16="http://schemas.microsoft.com/office/drawing/2014/main" id="{00000000-0008-0000-0800-0000FC000000}"/>
                </a:ext>
              </a:extLst>
            </xdr:cNvPr>
            <xdr:cNvSpPr/>
          </xdr:nvSpPr>
          <xdr:spPr>
            <a:xfrm>
              <a:off x="3745005" y="2605374"/>
              <a:ext cx="34522" cy="42868"/>
            </a:xfrm>
            <a:custGeom>
              <a:avLst/>
              <a:gdLst>
                <a:gd name="connsiteX0" fmla="*/ 0 w 34522"/>
                <a:gd name="connsiteY0" fmla="*/ 0 h 42868"/>
                <a:gd name="connsiteX1" fmla="*/ 1 w 34522"/>
                <a:gd name="connsiteY1" fmla="*/ 1 h 42868"/>
                <a:gd name="connsiteX2" fmla="*/ 34522 w 34522"/>
                <a:gd name="connsiteY2" fmla="*/ 42868 h 42868"/>
                <a:gd name="connsiteX3" fmla="*/ 34522 w 34522"/>
                <a:gd name="connsiteY3" fmla="*/ 42868 h 42868"/>
                <a:gd name="connsiteX4" fmla="*/ 0 w 34522"/>
                <a:gd name="connsiteY4" fmla="*/ 0 h 42868"/>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34522" h="42868">
                  <a:moveTo>
                    <a:pt x="0" y="0"/>
                  </a:moveTo>
                  <a:lnTo>
                    <a:pt x="1" y="1"/>
                  </a:lnTo>
                  <a:lnTo>
                    <a:pt x="34522" y="42868"/>
                  </a:lnTo>
                  <a:lnTo>
                    <a:pt x="34522" y="42868"/>
                  </a:lnTo>
                  <a:lnTo>
                    <a:pt x="0"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53" name="CS.AT.1">
              <a:extLst>
                <a:ext uri="{FF2B5EF4-FFF2-40B4-BE49-F238E27FC236}">
                  <a16:creationId xmlns:a16="http://schemas.microsoft.com/office/drawing/2014/main" id="{00000000-0008-0000-0800-0000FD000000}"/>
                </a:ext>
              </a:extLst>
            </xdr:cNvPr>
            <xdr:cNvSpPr/>
          </xdr:nvSpPr>
          <xdr:spPr>
            <a:xfrm>
              <a:off x="3151687" y="2648242"/>
              <a:ext cx="762499" cy="510946"/>
            </a:xfrm>
            <a:custGeom>
              <a:avLst/>
              <a:gdLst>
                <a:gd name="connsiteX0" fmla="*/ 627841 w 762499"/>
                <a:gd name="connsiteY0" fmla="*/ 0 h 510946"/>
                <a:gd name="connsiteX1" fmla="*/ 654301 w 762499"/>
                <a:gd name="connsiteY1" fmla="*/ 32859 h 510946"/>
                <a:gd name="connsiteX2" fmla="*/ 747558 w 762499"/>
                <a:gd name="connsiteY2" fmla="*/ 204751 h 510946"/>
                <a:gd name="connsiteX3" fmla="*/ 762499 w 762499"/>
                <a:gd name="connsiteY3" fmla="*/ 250805 h 510946"/>
                <a:gd name="connsiteX4" fmla="*/ 584 w 762499"/>
                <a:gd name="connsiteY4" fmla="*/ 510946 h 510946"/>
                <a:gd name="connsiteX5" fmla="*/ 0 w 762499"/>
                <a:gd name="connsiteY5" fmla="*/ 510002 h 510946"/>
                <a:gd name="connsiteX6" fmla="*/ 2234 w 762499"/>
                <a:gd name="connsiteY6" fmla="*/ 506393 h 510946"/>
                <a:gd name="connsiteX7" fmla="*/ 627841 w 762499"/>
                <a:gd name="connsiteY7" fmla="*/ 0 h 51094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762499" h="510946">
                  <a:moveTo>
                    <a:pt x="627841" y="0"/>
                  </a:moveTo>
                  <a:lnTo>
                    <a:pt x="654301" y="32859"/>
                  </a:lnTo>
                  <a:cubicBezTo>
                    <a:pt x="691943" y="85791"/>
                    <a:pt x="723382" y="143442"/>
                    <a:pt x="747558" y="204751"/>
                  </a:cubicBezTo>
                  <a:lnTo>
                    <a:pt x="762499" y="250805"/>
                  </a:lnTo>
                  <a:lnTo>
                    <a:pt x="584" y="510946"/>
                  </a:lnTo>
                  <a:lnTo>
                    <a:pt x="0" y="510002"/>
                  </a:lnTo>
                  <a:lnTo>
                    <a:pt x="2234" y="506393"/>
                  </a:lnTo>
                  <a:lnTo>
                    <a:pt x="627841"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54" name="Freeform 253">
              <a:extLst>
                <a:ext uri="{FF2B5EF4-FFF2-40B4-BE49-F238E27FC236}">
                  <a16:creationId xmlns:a16="http://schemas.microsoft.com/office/drawing/2014/main" id="{00000000-0008-0000-0800-0000FE000000}"/>
                </a:ext>
              </a:extLst>
            </xdr:cNvPr>
            <xdr:cNvSpPr/>
          </xdr:nvSpPr>
          <xdr:spPr>
            <a:xfrm>
              <a:off x="3914185" y="2899047"/>
              <a:ext cx="41244" cy="262811"/>
            </a:xfrm>
            <a:custGeom>
              <a:avLst/>
              <a:gdLst>
                <a:gd name="connsiteX0" fmla="*/ 1 w 41244"/>
                <a:gd name="connsiteY0" fmla="*/ 0 h 262811"/>
                <a:gd name="connsiteX1" fmla="*/ 15743 w 41244"/>
                <a:gd name="connsiteY1" fmla="*/ 48523 h 262811"/>
                <a:gd name="connsiteX2" fmla="*/ 41244 w 41244"/>
                <a:gd name="connsiteY2" fmla="*/ 250955 h 262811"/>
                <a:gd name="connsiteX3" fmla="*/ 40646 w 41244"/>
                <a:gd name="connsiteY3" fmla="*/ 262811 h 262811"/>
                <a:gd name="connsiteX4" fmla="*/ 40645 w 41244"/>
                <a:gd name="connsiteY4" fmla="*/ 262811 h 262811"/>
                <a:gd name="connsiteX5" fmla="*/ 41243 w 41244"/>
                <a:gd name="connsiteY5" fmla="*/ 250954 h 262811"/>
                <a:gd name="connsiteX6" fmla="*/ 15742 w 41244"/>
                <a:gd name="connsiteY6" fmla="*/ 48522 h 262811"/>
                <a:gd name="connsiteX7" fmla="*/ 0 w 41244"/>
                <a:gd name="connsiteY7" fmla="*/ 1 h 262811"/>
                <a:gd name="connsiteX8" fmla="*/ 1 w 41244"/>
                <a:gd name="connsiteY8" fmla="*/ 0 h 26281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1244" h="262811">
                  <a:moveTo>
                    <a:pt x="1" y="0"/>
                  </a:moveTo>
                  <a:lnTo>
                    <a:pt x="15743" y="48523"/>
                  </a:lnTo>
                  <a:cubicBezTo>
                    <a:pt x="32390" y="113225"/>
                    <a:pt x="41244" y="181056"/>
                    <a:pt x="41244" y="250955"/>
                  </a:cubicBezTo>
                  <a:lnTo>
                    <a:pt x="40646" y="262811"/>
                  </a:lnTo>
                  <a:lnTo>
                    <a:pt x="40645" y="262811"/>
                  </a:lnTo>
                  <a:lnTo>
                    <a:pt x="41243" y="250954"/>
                  </a:lnTo>
                  <a:cubicBezTo>
                    <a:pt x="41243" y="181055"/>
                    <a:pt x="32389" y="113224"/>
                    <a:pt x="15742" y="48522"/>
                  </a:cubicBezTo>
                  <a:lnTo>
                    <a:pt x="0" y="1"/>
                  </a:lnTo>
                  <a:lnTo>
                    <a:pt x="1"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55" name="Freeform 254">
              <a:extLst>
                <a:ext uri="{FF2B5EF4-FFF2-40B4-BE49-F238E27FC236}">
                  <a16:creationId xmlns:a16="http://schemas.microsoft.com/office/drawing/2014/main" id="{00000000-0008-0000-0800-0000FF000000}"/>
                </a:ext>
              </a:extLst>
            </xdr:cNvPr>
            <xdr:cNvSpPr/>
          </xdr:nvSpPr>
          <xdr:spPr>
            <a:xfrm>
              <a:off x="1435882" y="3158970"/>
              <a:ext cx="95129" cy="553766"/>
            </a:xfrm>
            <a:custGeom>
              <a:avLst/>
              <a:gdLst>
                <a:gd name="connsiteX0" fmla="*/ 0 w 95129"/>
                <a:gd name="connsiteY0" fmla="*/ 0 h 553766"/>
                <a:gd name="connsiteX1" fmla="*/ 1 w 95129"/>
                <a:gd name="connsiteY1" fmla="*/ 0 h 553766"/>
                <a:gd name="connsiteX2" fmla="*/ 8377 w 95129"/>
                <a:gd name="connsiteY2" fmla="*/ 165868 h 553766"/>
                <a:gd name="connsiteX3" fmla="*/ 89395 w 95129"/>
                <a:gd name="connsiteY3" fmla="*/ 539477 h 553766"/>
                <a:gd name="connsiteX4" fmla="*/ 95129 w 95129"/>
                <a:gd name="connsiteY4" fmla="*/ 553766 h 553766"/>
                <a:gd name="connsiteX5" fmla="*/ 95127 w 95129"/>
                <a:gd name="connsiteY5" fmla="*/ 553766 h 553766"/>
                <a:gd name="connsiteX6" fmla="*/ 89394 w 95129"/>
                <a:gd name="connsiteY6" fmla="*/ 539478 h 553766"/>
                <a:gd name="connsiteX7" fmla="*/ 8376 w 95129"/>
                <a:gd name="connsiteY7" fmla="*/ 165869 h 553766"/>
                <a:gd name="connsiteX8" fmla="*/ 0 w 95129"/>
                <a:gd name="connsiteY8" fmla="*/ 0 h 55376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95129" h="553766">
                  <a:moveTo>
                    <a:pt x="0" y="0"/>
                  </a:moveTo>
                  <a:lnTo>
                    <a:pt x="1" y="0"/>
                  </a:lnTo>
                  <a:lnTo>
                    <a:pt x="8377" y="165868"/>
                  </a:lnTo>
                  <a:cubicBezTo>
                    <a:pt x="21512" y="295210"/>
                    <a:pt x="49062" y="420290"/>
                    <a:pt x="89395" y="539477"/>
                  </a:cubicBezTo>
                  <a:lnTo>
                    <a:pt x="95129" y="553766"/>
                  </a:lnTo>
                  <a:lnTo>
                    <a:pt x="95127" y="553766"/>
                  </a:lnTo>
                  <a:lnTo>
                    <a:pt x="89394" y="539478"/>
                  </a:lnTo>
                  <a:cubicBezTo>
                    <a:pt x="49061" y="420291"/>
                    <a:pt x="21511" y="295211"/>
                    <a:pt x="8376" y="165869"/>
                  </a:cubicBezTo>
                  <a:lnTo>
                    <a:pt x="0"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56" name="Freeform 255">
              <a:extLst>
                <a:ext uri="{FF2B5EF4-FFF2-40B4-BE49-F238E27FC236}">
                  <a16:creationId xmlns:a16="http://schemas.microsoft.com/office/drawing/2014/main" id="{00000000-0008-0000-0800-000000010000}"/>
                </a:ext>
              </a:extLst>
            </xdr:cNvPr>
            <xdr:cNvSpPr/>
          </xdr:nvSpPr>
          <xdr:spPr>
            <a:xfrm>
              <a:off x="2335934" y="3160002"/>
              <a:ext cx="46911" cy="261892"/>
            </a:xfrm>
            <a:custGeom>
              <a:avLst/>
              <a:gdLst>
                <a:gd name="connsiteX0" fmla="*/ 0 w 46911"/>
                <a:gd name="connsiteY0" fmla="*/ 0 h 261892"/>
                <a:gd name="connsiteX1" fmla="*/ 1 w 46911"/>
                <a:gd name="connsiteY1" fmla="*/ 0 h 261892"/>
                <a:gd name="connsiteX2" fmla="*/ 3678 w 46911"/>
                <a:gd name="connsiteY2" fmla="*/ 72817 h 261892"/>
                <a:gd name="connsiteX3" fmla="*/ 42055 w 46911"/>
                <a:gd name="connsiteY3" fmla="*/ 249790 h 261892"/>
                <a:gd name="connsiteX4" fmla="*/ 46911 w 46911"/>
                <a:gd name="connsiteY4" fmla="*/ 261891 h 261892"/>
                <a:gd name="connsiteX5" fmla="*/ 46910 w 46911"/>
                <a:gd name="connsiteY5" fmla="*/ 261892 h 261892"/>
                <a:gd name="connsiteX6" fmla="*/ 42054 w 46911"/>
                <a:gd name="connsiteY6" fmla="*/ 249790 h 261892"/>
                <a:gd name="connsiteX7" fmla="*/ 3677 w 46911"/>
                <a:gd name="connsiteY7" fmla="*/ 72817 h 261892"/>
                <a:gd name="connsiteX8" fmla="*/ 0 w 46911"/>
                <a:gd name="connsiteY8" fmla="*/ 0 h 26189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6911" h="261892">
                  <a:moveTo>
                    <a:pt x="0" y="0"/>
                  </a:moveTo>
                  <a:lnTo>
                    <a:pt x="1" y="0"/>
                  </a:lnTo>
                  <a:lnTo>
                    <a:pt x="3678" y="72817"/>
                  </a:lnTo>
                  <a:cubicBezTo>
                    <a:pt x="9900" y="134084"/>
                    <a:pt x="22950" y="193333"/>
                    <a:pt x="42055" y="249790"/>
                  </a:cubicBezTo>
                  <a:lnTo>
                    <a:pt x="46911" y="261891"/>
                  </a:lnTo>
                  <a:lnTo>
                    <a:pt x="46910" y="261892"/>
                  </a:lnTo>
                  <a:lnTo>
                    <a:pt x="42054" y="249790"/>
                  </a:lnTo>
                  <a:cubicBezTo>
                    <a:pt x="22949" y="193333"/>
                    <a:pt x="9899" y="134084"/>
                    <a:pt x="3677" y="72817"/>
                  </a:cubicBezTo>
                  <a:lnTo>
                    <a:pt x="0"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57" name="Freeform 256">
              <a:extLst>
                <a:ext uri="{FF2B5EF4-FFF2-40B4-BE49-F238E27FC236}">
                  <a16:creationId xmlns:a16="http://schemas.microsoft.com/office/drawing/2014/main" id="{00000000-0008-0000-0800-000001010000}"/>
                </a:ext>
              </a:extLst>
            </xdr:cNvPr>
            <xdr:cNvSpPr/>
          </xdr:nvSpPr>
          <xdr:spPr>
            <a:xfrm>
              <a:off x="3145398" y="3160932"/>
              <a:ext cx="1765" cy="603"/>
            </a:xfrm>
            <a:custGeom>
              <a:avLst/>
              <a:gdLst>
                <a:gd name="connsiteX0" fmla="*/ 746 w 1765"/>
                <a:gd name="connsiteY0" fmla="*/ 0 h 603"/>
                <a:gd name="connsiteX1" fmla="*/ 1765 w 1765"/>
                <a:gd name="connsiteY1" fmla="*/ 1 h 603"/>
                <a:gd name="connsiteX2" fmla="*/ 0 w 1765"/>
                <a:gd name="connsiteY2" fmla="*/ 603 h 603"/>
                <a:gd name="connsiteX3" fmla="*/ 746 w 1765"/>
                <a:gd name="connsiteY3" fmla="*/ 0 h 603"/>
              </a:gdLst>
              <a:ahLst/>
              <a:cxnLst>
                <a:cxn ang="0">
                  <a:pos x="connsiteX0" y="connsiteY0"/>
                </a:cxn>
                <a:cxn ang="0">
                  <a:pos x="connsiteX1" y="connsiteY1"/>
                </a:cxn>
                <a:cxn ang="0">
                  <a:pos x="connsiteX2" y="connsiteY2"/>
                </a:cxn>
                <a:cxn ang="0">
                  <a:pos x="connsiteX3" y="connsiteY3"/>
                </a:cxn>
              </a:cxnLst>
              <a:rect l="l" t="t" r="r" b="b"/>
              <a:pathLst>
                <a:path w="1765" h="603">
                  <a:moveTo>
                    <a:pt x="746" y="0"/>
                  </a:moveTo>
                  <a:lnTo>
                    <a:pt x="1765" y="1"/>
                  </a:lnTo>
                  <a:lnTo>
                    <a:pt x="0" y="603"/>
                  </a:lnTo>
                  <a:lnTo>
                    <a:pt x="746"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58" name="AT.IS.1">
              <a:extLst>
                <a:ext uri="{FF2B5EF4-FFF2-40B4-BE49-F238E27FC236}">
                  <a16:creationId xmlns:a16="http://schemas.microsoft.com/office/drawing/2014/main" id="{00000000-0008-0000-0800-000002010000}"/>
                </a:ext>
              </a:extLst>
            </xdr:cNvPr>
            <xdr:cNvSpPr/>
          </xdr:nvSpPr>
          <xdr:spPr>
            <a:xfrm>
              <a:off x="2382845" y="3161534"/>
              <a:ext cx="762553" cy="504346"/>
            </a:xfrm>
            <a:custGeom>
              <a:avLst/>
              <a:gdLst>
                <a:gd name="connsiteX0" fmla="*/ 762553 w 762553"/>
                <a:gd name="connsiteY0" fmla="*/ 0 h 504346"/>
                <a:gd name="connsiteX1" fmla="*/ 139476 w 762553"/>
                <a:gd name="connsiteY1" fmla="*/ 504346 h 504346"/>
                <a:gd name="connsiteX2" fmla="*/ 119380 w 762553"/>
                <a:gd name="connsiteY2" fmla="*/ 480863 h 504346"/>
                <a:gd name="connsiteX3" fmla="*/ 28246 w 762553"/>
                <a:gd name="connsiteY3" fmla="*/ 330753 h 504346"/>
                <a:gd name="connsiteX4" fmla="*/ 0 w 762553"/>
                <a:gd name="connsiteY4" fmla="*/ 260359 h 504346"/>
                <a:gd name="connsiteX5" fmla="*/ 762553 w 762553"/>
                <a:gd name="connsiteY5" fmla="*/ 0 h 50434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762553" h="504346">
                  <a:moveTo>
                    <a:pt x="762553" y="0"/>
                  </a:moveTo>
                  <a:lnTo>
                    <a:pt x="139476" y="504346"/>
                  </a:lnTo>
                  <a:lnTo>
                    <a:pt x="119380" y="480863"/>
                  </a:lnTo>
                  <a:cubicBezTo>
                    <a:pt x="83849" y="434520"/>
                    <a:pt x="53213" y="384226"/>
                    <a:pt x="28246" y="330753"/>
                  </a:cubicBezTo>
                  <a:lnTo>
                    <a:pt x="0" y="260359"/>
                  </a:lnTo>
                  <a:lnTo>
                    <a:pt x="762553"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59" name="AT.IS.2">
              <a:extLst>
                <a:ext uri="{FF2B5EF4-FFF2-40B4-BE49-F238E27FC236}">
                  <a16:creationId xmlns:a16="http://schemas.microsoft.com/office/drawing/2014/main" id="{00000000-0008-0000-0800-000003010000}"/>
                </a:ext>
              </a:extLst>
            </xdr:cNvPr>
            <xdr:cNvSpPr/>
          </xdr:nvSpPr>
          <xdr:spPr>
            <a:xfrm>
              <a:off x="1956928" y="3421895"/>
              <a:ext cx="565393" cy="526809"/>
            </a:xfrm>
            <a:custGeom>
              <a:avLst/>
              <a:gdLst>
                <a:gd name="connsiteX0" fmla="*/ 425916 w 565393"/>
                <a:gd name="connsiteY0" fmla="*/ 0 h 526809"/>
                <a:gd name="connsiteX1" fmla="*/ 454162 w 565393"/>
                <a:gd name="connsiteY1" fmla="*/ 70393 h 526809"/>
                <a:gd name="connsiteX2" fmla="*/ 545296 w 565393"/>
                <a:gd name="connsiteY2" fmla="*/ 220503 h 526809"/>
                <a:gd name="connsiteX3" fmla="*/ 565393 w 565393"/>
                <a:gd name="connsiteY3" fmla="*/ 243987 h 526809"/>
                <a:gd name="connsiteX4" fmla="*/ 215989 w 565393"/>
                <a:gd name="connsiteY4" fmla="*/ 526809 h 526809"/>
                <a:gd name="connsiteX5" fmla="*/ 187960 w 565393"/>
                <a:gd name="connsiteY5" fmla="*/ 494057 h 526809"/>
                <a:gd name="connsiteX6" fmla="*/ 46197 w 565393"/>
                <a:gd name="connsiteY6" fmla="*/ 260552 h 526809"/>
                <a:gd name="connsiteX7" fmla="*/ 0 w 565393"/>
                <a:gd name="connsiteY7" fmla="*/ 145421 h 526809"/>
                <a:gd name="connsiteX8" fmla="*/ 425916 w 565393"/>
                <a:gd name="connsiteY8" fmla="*/ 0 h 5268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565393" h="526809">
                  <a:moveTo>
                    <a:pt x="425916" y="0"/>
                  </a:moveTo>
                  <a:lnTo>
                    <a:pt x="454162" y="70393"/>
                  </a:lnTo>
                  <a:cubicBezTo>
                    <a:pt x="479129" y="123866"/>
                    <a:pt x="509765" y="174160"/>
                    <a:pt x="545296" y="220503"/>
                  </a:cubicBezTo>
                  <a:lnTo>
                    <a:pt x="565393" y="243987"/>
                  </a:lnTo>
                  <a:lnTo>
                    <a:pt x="215989" y="526809"/>
                  </a:lnTo>
                  <a:lnTo>
                    <a:pt x="187960" y="494057"/>
                  </a:lnTo>
                  <a:cubicBezTo>
                    <a:pt x="132690" y="421967"/>
                    <a:pt x="85035" y="343732"/>
                    <a:pt x="46197" y="260552"/>
                  </a:cubicBezTo>
                  <a:lnTo>
                    <a:pt x="0" y="145421"/>
                  </a:lnTo>
                  <a:lnTo>
                    <a:pt x="425916"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60" name="AT.IS.3">
              <a:extLst>
                <a:ext uri="{FF2B5EF4-FFF2-40B4-BE49-F238E27FC236}">
                  <a16:creationId xmlns:a16="http://schemas.microsoft.com/office/drawing/2014/main" id="{00000000-0008-0000-0800-000004010000}"/>
                </a:ext>
              </a:extLst>
            </xdr:cNvPr>
            <xdr:cNvSpPr/>
          </xdr:nvSpPr>
          <xdr:spPr>
            <a:xfrm>
              <a:off x="1531011" y="3567315"/>
              <a:ext cx="641905" cy="664210"/>
            </a:xfrm>
            <a:custGeom>
              <a:avLst/>
              <a:gdLst>
                <a:gd name="connsiteX0" fmla="*/ 425916 w 641905"/>
                <a:gd name="connsiteY0" fmla="*/ 0 h 664210"/>
                <a:gd name="connsiteX1" fmla="*/ 472113 w 641905"/>
                <a:gd name="connsiteY1" fmla="*/ 115131 h 664210"/>
                <a:gd name="connsiteX2" fmla="*/ 613876 w 641905"/>
                <a:gd name="connsiteY2" fmla="*/ 348636 h 664210"/>
                <a:gd name="connsiteX3" fmla="*/ 641905 w 641905"/>
                <a:gd name="connsiteY3" fmla="*/ 381389 h 664210"/>
                <a:gd name="connsiteX4" fmla="*/ 292503 w 641905"/>
                <a:gd name="connsiteY4" fmla="*/ 664210 h 664210"/>
                <a:gd name="connsiteX5" fmla="*/ 256541 w 641905"/>
                <a:gd name="connsiteY5" fmla="*/ 622188 h 664210"/>
                <a:gd name="connsiteX6" fmla="*/ 64149 w 641905"/>
                <a:gd name="connsiteY6" fmla="*/ 305289 h 664210"/>
                <a:gd name="connsiteX7" fmla="*/ 0 w 641905"/>
                <a:gd name="connsiteY7" fmla="*/ 145421 h 664210"/>
                <a:gd name="connsiteX8" fmla="*/ 425916 w 641905"/>
                <a:gd name="connsiteY8" fmla="*/ 0 h 66421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641905" h="664210">
                  <a:moveTo>
                    <a:pt x="425916" y="0"/>
                  </a:moveTo>
                  <a:lnTo>
                    <a:pt x="472113" y="115131"/>
                  </a:lnTo>
                  <a:cubicBezTo>
                    <a:pt x="510951" y="198311"/>
                    <a:pt x="558606" y="276546"/>
                    <a:pt x="613876" y="348636"/>
                  </a:cubicBezTo>
                  <a:lnTo>
                    <a:pt x="641905" y="381389"/>
                  </a:lnTo>
                  <a:lnTo>
                    <a:pt x="292503" y="664210"/>
                  </a:lnTo>
                  <a:lnTo>
                    <a:pt x="256541" y="622188"/>
                  </a:lnTo>
                  <a:cubicBezTo>
                    <a:pt x="181531" y="524352"/>
                    <a:pt x="116856" y="418175"/>
                    <a:pt x="64149" y="305289"/>
                  </a:cubicBezTo>
                  <a:lnTo>
                    <a:pt x="0" y="145421"/>
                  </a:lnTo>
                  <a:lnTo>
                    <a:pt x="425916" y="0"/>
                  </a:lnTo>
                  <a:close/>
                </a:path>
              </a:pathLst>
            </a:custGeom>
            <a:solidFill>
              <a:srgbClr val="66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61" name="Freeform 260">
              <a:extLst>
                <a:ext uri="{FF2B5EF4-FFF2-40B4-BE49-F238E27FC236}">
                  <a16:creationId xmlns:a16="http://schemas.microsoft.com/office/drawing/2014/main" id="{00000000-0008-0000-0800-000005010000}"/>
                </a:ext>
              </a:extLst>
            </xdr:cNvPr>
            <xdr:cNvSpPr/>
          </xdr:nvSpPr>
          <xdr:spPr>
            <a:xfrm>
              <a:off x="2522321" y="3665881"/>
              <a:ext cx="206461" cy="175451"/>
            </a:xfrm>
            <a:custGeom>
              <a:avLst/>
              <a:gdLst>
                <a:gd name="connsiteX0" fmla="*/ 0 w 206461"/>
                <a:gd name="connsiteY0" fmla="*/ 0 h 175451"/>
                <a:gd name="connsiteX1" fmla="*/ 36775 w 206461"/>
                <a:gd name="connsiteY1" fmla="*/ 42973 h 175451"/>
                <a:gd name="connsiteX2" fmla="*/ 170230 w 206461"/>
                <a:gd name="connsiteY2" fmla="*/ 155786 h 175451"/>
                <a:gd name="connsiteX3" fmla="*/ 206461 w 206461"/>
                <a:gd name="connsiteY3" fmla="*/ 175451 h 175451"/>
                <a:gd name="connsiteX4" fmla="*/ 206460 w 206461"/>
                <a:gd name="connsiteY4" fmla="*/ 175451 h 175451"/>
                <a:gd name="connsiteX5" fmla="*/ 170229 w 206461"/>
                <a:gd name="connsiteY5" fmla="*/ 155786 h 175451"/>
                <a:gd name="connsiteX6" fmla="*/ 36774 w 206461"/>
                <a:gd name="connsiteY6" fmla="*/ 42973 h 175451"/>
                <a:gd name="connsiteX7" fmla="*/ 0 w 206461"/>
                <a:gd name="connsiteY7" fmla="*/ 1 h 175451"/>
                <a:gd name="connsiteX8" fmla="*/ 0 w 206461"/>
                <a:gd name="connsiteY8" fmla="*/ 0 h 17545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06461" h="175451">
                  <a:moveTo>
                    <a:pt x="0" y="0"/>
                  </a:moveTo>
                  <a:lnTo>
                    <a:pt x="36775" y="42973"/>
                  </a:lnTo>
                  <a:cubicBezTo>
                    <a:pt x="77009" y="85172"/>
                    <a:pt x="121751" y="123034"/>
                    <a:pt x="170230" y="155786"/>
                  </a:cubicBezTo>
                  <a:lnTo>
                    <a:pt x="206461" y="175451"/>
                  </a:lnTo>
                  <a:lnTo>
                    <a:pt x="206460" y="175451"/>
                  </a:lnTo>
                  <a:lnTo>
                    <a:pt x="170229" y="155786"/>
                  </a:lnTo>
                  <a:cubicBezTo>
                    <a:pt x="121750" y="123034"/>
                    <a:pt x="77008" y="85172"/>
                    <a:pt x="36774" y="42973"/>
                  </a:cubicBezTo>
                  <a:lnTo>
                    <a:pt x="0" y="1"/>
                  </a:lnTo>
                  <a:lnTo>
                    <a:pt x="0"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62" name="AT.IS.4">
              <a:extLst>
                <a:ext uri="{FF2B5EF4-FFF2-40B4-BE49-F238E27FC236}">
                  <a16:creationId xmlns:a16="http://schemas.microsoft.com/office/drawing/2014/main" id="{00000000-0008-0000-0800-000006010000}"/>
                </a:ext>
              </a:extLst>
            </xdr:cNvPr>
            <xdr:cNvSpPr/>
          </xdr:nvSpPr>
          <xdr:spPr>
            <a:xfrm>
              <a:off x="1105092" y="3712736"/>
              <a:ext cx="718420" cy="801612"/>
            </a:xfrm>
            <a:custGeom>
              <a:avLst/>
              <a:gdLst>
                <a:gd name="connsiteX0" fmla="*/ 425916 w 718420"/>
                <a:gd name="connsiteY0" fmla="*/ 0 h 801612"/>
                <a:gd name="connsiteX1" fmla="*/ 490066 w 718420"/>
                <a:gd name="connsiteY1" fmla="*/ 159869 h 801612"/>
                <a:gd name="connsiteX2" fmla="*/ 682458 w 718420"/>
                <a:gd name="connsiteY2" fmla="*/ 476768 h 801612"/>
                <a:gd name="connsiteX3" fmla="*/ 718420 w 718420"/>
                <a:gd name="connsiteY3" fmla="*/ 518790 h 801612"/>
                <a:gd name="connsiteX4" fmla="*/ 369017 w 718420"/>
                <a:gd name="connsiteY4" fmla="*/ 801612 h 801612"/>
                <a:gd name="connsiteX5" fmla="*/ 325123 w 718420"/>
                <a:gd name="connsiteY5" fmla="*/ 750321 h 801612"/>
                <a:gd name="connsiteX6" fmla="*/ 82100 w 718420"/>
                <a:gd name="connsiteY6" fmla="*/ 350027 h 801612"/>
                <a:gd name="connsiteX7" fmla="*/ 0 w 718420"/>
                <a:gd name="connsiteY7" fmla="*/ 145421 h 801612"/>
                <a:gd name="connsiteX8" fmla="*/ 425916 w 718420"/>
                <a:gd name="connsiteY8" fmla="*/ 0 h 80161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718420" h="801612">
                  <a:moveTo>
                    <a:pt x="425916" y="0"/>
                  </a:moveTo>
                  <a:lnTo>
                    <a:pt x="490066" y="159869"/>
                  </a:lnTo>
                  <a:cubicBezTo>
                    <a:pt x="542773" y="272755"/>
                    <a:pt x="607448" y="378932"/>
                    <a:pt x="682458" y="476768"/>
                  </a:cubicBezTo>
                  <a:lnTo>
                    <a:pt x="718420" y="518790"/>
                  </a:lnTo>
                  <a:lnTo>
                    <a:pt x="369017" y="801612"/>
                  </a:lnTo>
                  <a:lnTo>
                    <a:pt x="325123" y="750321"/>
                  </a:lnTo>
                  <a:cubicBezTo>
                    <a:pt x="230373" y="626739"/>
                    <a:pt x="148679" y="492620"/>
                    <a:pt x="82100" y="350027"/>
                  </a:cubicBezTo>
                  <a:lnTo>
                    <a:pt x="0" y="145421"/>
                  </a:lnTo>
                  <a:lnTo>
                    <a:pt x="425916" y="0"/>
                  </a:lnTo>
                  <a:close/>
                </a:path>
              </a:pathLst>
            </a:custGeom>
            <a:solidFill>
              <a:srgbClr val="66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63" name="AT.IS.5">
              <a:extLst>
                <a:ext uri="{FF2B5EF4-FFF2-40B4-BE49-F238E27FC236}">
                  <a16:creationId xmlns:a16="http://schemas.microsoft.com/office/drawing/2014/main" id="{00000000-0008-0000-0800-000007010000}"/>
                </a:ext>
              </a:extLst>
            </xdr:cNvPr>
            <xdr:cNvSpPr/>
          </xdr:nvSpPr>
          <xdr:spPr>
            <a:xfrm>
              <a:off x="593521" y="3858158"/>
              <a:ext cx="880588" cy="995579"/>
            </a:xfrm>
            <a:custGeom>
              <a:avLst/>
              <a:gdLst>
                <a:gd name="connsiteX0" fmla="*/ 511570 w 880588"/>
                <a:gd name="connsiteY0" fmla="*/ 0 h 995579"/>
                <a:gd name="connsiteX1" fmla="*/ 593670 w 880588"/>
                <a:gd name="connsiteY1" fmla="*/ 204606 h 995579"/>
                <a:gd name="connsiteX2" fmla="*/ 836693 w 880588"/>
                <a:gd name="connsiteY2" fmla="*/ 604900 h 995579"/>
                <a:gd name="connsiteX3" fmla="*/ 880588 w 880588"/>
                <a:gd name="connsiteY3" fmla="*/ 656191 h 995579"/>
                <a:gd name="connsiteX4" fmla="*/ 461303 w 880588"/>
                <a:gd name="connsiteY4" fmla="*/ 995579 h 995579"/>
                <a:gd name="connsiteX5" fmla="*/ 407889 w 880588"/>
                <a:gd name="connsiteY5" fmla="*/ 933164 h 995579"/>
                <a:gd name="connsiteX6" fmla="*/ 45277 w 880588"/>
                <a:gd name="connsiteY6" fmla="*/ 297170 h 995579"/>
                <a:gd name="connsiteX7" fmla="*/ 0 w 880588"/>
                <a:gd name="connsiteY7" fmla="*/ 174666 h 995579"/>
                <a:gd name="connsiteX8" fmla="*/ 511570 w 880588"/>
                <a:gd name="connsiteY8" fmla="*/ 0 h 9955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880588" h="995579">
                  <a:moveTo>
                    <a:pt x="511570" y="0"/>
                  </a:moveTo>
                  <a:lnTo>
                    <a:pt x="593670" y="204606"/>
                  </a:lnTo>
                  <a:cubicBezTo>
                    <a:pt x="660249" y="347199"/>
                    <a:pt x="741943" y="481318"/>
                    <a:pt x="836693" y="604900"/>
                  </a:cubicBezTo>
                  <a:lnTo>
                    <a:pt x="880588" y="656191"/>
                  </a:lnTo>
                  <a:lnTo>
                    <a:pt x="461303" y="995579"/>
                  </a:lnTo>
                  <a:lnTo>
                    <a:pt x="407889" y="933164"/>
                  </a:lnTo>
                  <a:cubicBezTo>
                    <a:pt x="259843" y="740067"/>
                    <a:pt x="137295" y="526391"/>
                    <a:pt x="45277" y="297170"/>
                  </a:cubicBezTo>
                  <a:lnTo>
                    <a:pt x="0" y="174666"/>
                  </a:lnTo>
                  <a:lnTo>
                    <a:pt x="511570"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64" name="Freeform 263">
              <a:extLst>
                <a:ext uri="{FF2B5EF4-FFF2-40B4-BE49-F238E27FC236}">
                  <a16:creationId xmlns:a16="http://schemas.microsoft.com/office/drawing/2014/main" id="{00000000-0008-0000-0800-000008010000}"/>
                </a:ext>
              </a:extLst>
            </xdr:cNvPr>
            <xdr:cNvSpPr/>
          </xdr:nvSpPr>
          <xdr:spPr>
            <a:xfrm>
              <a:off x="1823513" y="4231525"/>
              <a:ext cx="430927" cy="375976"/>
            </a:xfrm>
            <a:custGeom>
              <a:avLst/>
              <a:gdLst>
                <a:gd name="connsiteX0" fmla="*/ 1 w 430927"/>
                <a:gd name="connsiteY0" fmla="*/ 0 h 375976"/>
                <a:gd name="connsiteX1" fmla="*/ 84102 w 430927"/>
                <a:gd name="connsiteY1" fmla="*/ 98273 h 375976"/>
                <a:gd name="connsiteX2" fmla="*/ 365840 w 430927"/>
                <a:gd name="connsiteY2" fmla="*/ 336434 h 375976"/>
                <a:gd name="connsiteX3" fmla="*/ 430927 w 430927"/>
                <a:gd name="connsiteY3" fmla="*/ 375975 h 375976"/>
                <a:gd name="connsiteX4" fmla="*/ 430926 w 430927"/>
                <a:gd name="connsiteY4" fmla="*/ 375976 h 375976"/>
                <a:gd name="connsiteX5" fmla="*/ 365839 w 430927"/>
                <a:gd name="connsiteY5" fmla="*/ 336435 h 375976"/>
                <a:gd name="connsiteX6" fmla="*/ 84101 w 430927"/>
                <a:gd name="connsiteY6" fmla="*/ 98274 h 375976"/>
                <a:gd name="connsiteX7" fmla="*/ 0 w 430927"/>
                <a:gd name="connsiteY7" fmla="*/ 1 h 375976"/>
                <a:gd name="connsiteX8" fmla="*/ 1 w 430927"/>
                <a:gd name="connsiteY8" fmla="*/ 0 h 37597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30927" h="375976">
                  <a:moveTo>
                    <a:pt x="1" y="0"/>
                  </a:moveTo>
                  <a:lnTo>
                    <a:pt x="84102" y="98273"/>
                  </a:lnTo>
                  <a:cubicBezTo>
                    <a:pt x="169039" y="187361"/>
                    <a:pt x="263496" y="267292"/>
                    <a:pt x="365840" y="336434"/>
                  </a:cubicBezTo>
                  <a:lnTo>
                    <a:pt x="430927" y="375975"/>
                  </a:lnTo>
                  <a:lnTo>
                    <a:pt x="430926" y="375976"/>
                  </a:lnTo>
                  <a:lnTo>
                    <a:pt x="365839" y="336435"/>
                  </a:lnTo>
                  <a:cubicBezTo>
                    <a:pt x="263495" y="267293"/>
                    <a:pt x="169038" y="187362"/>
                    <a:pt x="84101" y="98274"/>
                  </a:cubicBezTo>
                  <a:lnTo>
                    <a:pt x="0" y="1"/>
                  </a:lnTo>
                  <a:lnTo>
                    <a:pt x="1"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65" name="Freeform 264">
              <a:extLst>
                <a:ext uri="{FF2B5EF4-FFF2-40B4-BE49-F238E27FC236}">
                  <a16:creationId xmlns:a16="http://schemas.microsoft.com/office/drawing/2014/main" id="{00000000-0008-0000-0800-000009010000}"/>
                </a:ext>
              </a:extLst>
            </xdr:cNvPr>
            <xdr:cNvSpPr/>
          </xdr:nvSpPr>
          <xdr:spPr>
            <a:xfrm>
              <a:off x="3150019" y="3158244"/>
              <a:ext cx="3334" cy="2695"/>
            </a:xfrm>
            <a:custGeom>
              <a:avLst/>
              <a:gdLst>
                <a:gd name="connsiteX0" fmla="*/ 1666 w 3334"/>
                <a:gd name="connsiteY0" fmla="*/ 0 h 2695"/>
                <a:gd name="connsiteX1" fmla="*/ 3334 w 3334"/>
                <a:gd name="connsiteY1" fmla="*/ 2695 h 2695"/>
                <a:gd name="connsiteX2" fmla="*/ 0 w 3334"/>
                <a:gd name="connsiteY2" fmla="*/ 2691 h 2695"/>
                <a:gd name="connsiteX3" fmla="*/ 1666 w 3334"/>
                <a:gd name="connsiteY3" fmla="*/ 0 h 2695"/>
              </a:gdLst>
              <a:ahLst/>
              <a:cxnLst>
                <a:cxn ang="0">
                  <a:pos x="connsiteX0" y="connsiteY0"/>
                </a:cxn>
                <a:cxn ang="0">
                  <a:pos x="connsiteX1" y="connsiteY1"/>
                </a:cxn>
                <a:cxn ang="0">
                  <a:pos x="connsiteX2" y="connsiteY2"/>
                </a:cxn>
                <a:cxn ang="0">
                  <a:pos x="connsiteX3" y="connsiteY3"/>
                </a:cxn>
              </a:cxnLst>
              <a:rect l="l" t="t" r="r" b="b"/>
              <a:pathLst>
                <a:path w="3334" h="2695">
                  <a:moveTo>
                    <a:pt x="1666" y="0"/>
                  </a:moveTo>
                  <a:lnTo>
                    <a:pt x="3334" y="2695"/>
                  </a:lnTo>
                  <a:lnTo>
                    <a:pt x="0" y="2691"/>
                  </a:lnTo>
                  <a:lnTo>
                    <a:pt x="1666"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66" name="PC.WC.5">
              <a:extLst>
                <a:ext uri="{FF2B5EF4-FFF2-40B4-BE49-F238E27FC236}">
                  <a16:creationId xmlns:a16="http://schemas.microsoft.com/office/drawing/2014/main" id="{00000000-0008-0000-0800-00000A010000}"/>
                </a:ext>
              </a:extLst>
            </xdr:cNvPr>
            <xdr:cNvSpPr/>
          </xdr:nvSpPr>
          <xdr:spPr>
            <a:xfrm>
              <a:off x="1013776" y="855905"/>
              <a:ext cx="996850" cy="972268"/>
            </a:xfrm>
            <a:custGeom>
              <a:avLst/>
              <a:gdLst>
                <a:gd name="connsiteX0" fmla="*/ 712940 w 996850"/>
                <a:gd name="connsiteY0" fmla="*/ 0 h 972268"/>
                <a:gd name="connsiteX1" fmla="*/ 996850 w 996850"/>
                <a:gd name="connsiteY1" fmla="*/ 458716 h 972268"/>
                <a:gd name="connsiteX2" fmla="*/ 923975 w 996850"/>
                <a:gd name="connsiteY2" fmla="*/ 502989 h 972268"/>
                <a:gd name="connsiteX3" fmla="*/ 532781 w 996850"/>
                <a:gd name="connsiteY3" fmla="*/ 841760 h 972268"/>
                <a:gd name="connsiteX4" fmla="*/ 427684 w 996850"/>
                <a:gd name="connsiteY4" fmla="*/ 972268 h 972268"/>
                <a:gd name="connsiteX5" fmla="*/ 0 w 996850"/>
                <a:gd name="connsiteY5" fmla="*/ 638374 h 972268"/>
                <a:gd name="connsiteX6" fmla="*/ 27714 w 996850"/>
                <a:gd name="connsiteY6" fmla="*/ 601774 h 972268"/>
                <a:gd name="connsiteX7" fmla="*/ 622056 w 996850"/>
                <a:gd name="connsiteY7" fmla="*/ 55214 h 972268"/>
                <a:gd name="connsiteX8" fmla="*/ 712940 w 996850"/>
                <a:gd name="connsiteY8" fmla="*/ 0 h 97226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996850" h="972268">
                  <a:moveTo>
                    <a:pt x="712940" y="0"/>
                  </a:moveTo>
                  <a:lnTo>
                    <a:pt x="996850" y="458716"/>
                  </a:lnTo>
                  <a:lnTo>
                    <a:pt x="923975" y="502989"/>
                  </a:lnTo>
                  <a:cubicBezTo>
                    <a:pt x="780334" y="600031"/>
                    <a:pt x="648994" y="713897"/>
                    <a:pt x="532781" y="841760"/>
                  </a:cubicBezTo>
                  <a:lnTo>
                    <a:pt x="427684" y="972268"/>
                  </a:lnTo>
                  <a:lnTo>
                    <a:pt x="0" y="638374"/>
                  </a:lnTo>
                  <a:lnTo>
                    <a:pt x="27714" y="601774"/>
                  </a:lnTo>
                  <a:cubicBezTo>
                    <a:pt x="197202" y="391329"/>
                    <a:pt x="397617" y="206842"/>
                    <a:pt x="622056" y="55214"/>
                  </a:cubicBezTo>
                  <a:lnTo>
                    <a:pt x="712940"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67" name="PC.WC.4">
              <a:extLst>
                <a:ext uri="{FF2B5EF4-FFF2-40B4-BE49-F238E27FC236}">
                  <a16:creationId xmlns:a16="http://schemas.microsoft.com/office/drawing/2014/main" id="{00000000-0008-0000-0800-00000B010000}"/>
                </a:ext>
              </a:extLst>
            </xdr:cNvPr>
            <xdr:cNvSpPr/>
          </xdr:nvSpPr>
          <xdr:spPr>
            <a:xfrm>
              <a:off x="1441460" y="1314622"/>
              <a:ext cx="805758" cy="790015"/>
            </a:xfrm>
            <a:custGeom>
              <a:avLst/>
              <a:gdLst>
                <a:gd name="connsiteX0" fmla="*/ 569166 w 805758"/>
                <a:gd name="connsiteY0" fmla="*/ 0 h 790015"/>
                <a:gd name="connsiteX1" fmla="*/ 805758 w 805758"/>
                <a:gd name="connsiteY1" fmla="*/ 382265 h 790015"/>
                <a:gd name="connsiteX2" fmla="*/ 747891 w 805758"/>
                <a:gd name="connsiteY2" fmla="*/ 417420 h 790015"/>
                <a:gd name="connsiteX3" fmla="*/ 438195 w 805758"/>
                <a:gd name="connsiteY3" fmla="*/ 685613 h 790015"/>
                <a:gd name="connsiteX4" fmla="*/ 354121 w 805758"/>
                <a:gd name="connsiteY4" fmla="*/ 790015 h 790015"/>
                <a:gd name="connsiteX5" fmla="*/ 0 w 805758"/>
                <a:gd name="connsiteY5" fmla="*/ 513552 h 790015"/>
                <a:gd name="connsiteX6" fmla="*/ 105097 w 805758"/>
                <a:gd name="connsiteY6" fmla="*/ 383045 h 790015"/>
                <a:gd name="connsiteX7" fmla="*/ 496291 w 805758"/>
                <a:gd name="connsiteY7" fmla="*/ 44274 h 790015"/>
                <a:gd name="connsiteX8" fmla="*/ 569166 w 805758"/>
                <a:gd name="connsiteY8" fmla="*/ 1 h 790015"/>
                <a:gd name="connsiteX9" fmla="*/ 569166 w 805758"/>
                <a:gd name="connsiteY9" fmla="*/ 0 h 790015"/>
                <a:gd name="connsiteX10" fmla="*/ 569166 w 805758"/>
                <a:gd name="connsiteY10" fmla="*/ 0 h 79001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805758" h="790015">
                  <a:moveTo>
                    <a:pt x="569166" y="0"/>
                  </a:moveTo>
                  <a:lnTo>
                    <a:pt x="805758" y="382265"/>
                  </a:lnTo>
                  <a:lnTo>
                    <a:pt x="747891" y="417420"/>
                  </a:lnTo>
                  <a:cubicBezTo>
                    <a:pt x="634175" y="494245"/>
                    <a:pt x="530197" y="584389"/>
                    <a:pt x="438195" y="685613"/>
                  </a:cubicBezTo>
                  <a:lnTo>
                    <a:pt x="354121" y="790015"/>
                  </a:lnTo>
                  <a:lnTo>
                    <a:pt x="0" y="513552"/>
                  </a:lnTo>
                  <a:lnTo>
                    <a:pt x="105097" y="383045"/>
                  </a:lnTo>
                  <a:cubicBezTo>
                    <a:pt x="221310" y="255182"/>
                    <a:pt x="352650" y="141316"/>
                    <a:pt x="496291" y="44274"/>
                  </a:cubicBezTo>
                  <a:lnTo>
                    <a:pt x="569166" y="1"/>
                  </a:lnTo>
                  <a:lnTo>
                    <a:pt x="569166" y="0"/>
                  </a:lnTo>
                  <a:lnTo>
                    <a:pt x="569166"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68" name="PC.WC.3">
              <a:extLst>
                <a:ext uri="{FF2B5EF4-FFF2-40B4-BE49-F238E27FC236}">
                  <a16:creationId xmlns:a16="http://schemas.microsoft.com/office/drawing/2014/main" id="{00000000-0008-0000-0800-00000C010000}"/>
                </a:ext>
              </a:extLst>
            </xdr:cNvPr>
            <xdr:cNvSpPr/>
          </xdr:nvSpPr>
          <xdr:spPr>
            <a:xfrm>
              <a:off x="1795582" y="1696887"/>
              <a:ext cx="688229" cy="684212"/>
            </a:xfrm>
            <a:custGeom>
              <a:avLst/>
              <a:gdLst>
                <a:gd name="connsiteX0" fmla="*/ 451637 w 688229"/>
                <a:gd name="connsiteY0" fmla="*/ 0 h 684212"/>
                <a:gd name="connsiteX1" fmla="*/ 688229 w 688229"/>
                <a:gd name="connsiteY1" fmla="*/ 382264 h 684212"/>
                <a:gd name="connsiteX2" fmla="*/ 645369 w 688229"/>
                <a:gd name="connsiteY2" fmla="*/ 408302 h 684212"/>
                <a:gd name="connsiteX3" fmla="*/ 417172 w 688229"/>
                <a:gd name="connsiteY3" fmla="*/ 605918 h 684212"/>
                <a:gd name="connsiteX4" fmla="*/ 354122 w 688229"/>
                <a:gd name="connsiteY4" fmla="*/ 684212 h 684212"/>
                <a:gd name="connsiteX5" fmla="*/ 0 w 688229"/>
                <a:gd name="connsiteY5" fmla="*/ 407749 h 684212"/>
                <a:gd name="connsiteX6" fmla="*/ 84074 w 688229"/>
                <a:gd name="connsiteY6" fmla="*/ 303348 h 684212"/>
                <a:gd name="connsiteX7" fmla="*/ 393770 w 688229"/>
                <a:gd name="connsiteY7" fmla="*/ 35155 h 684212"/>
                <a:gd name="connsiteX8" fmla="*/ 451637 w 688229"/>
                <a:gd name="connsiteY8" fmla="*/ 0 h 68421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688229" h="684212">
                  <a:moveTo>
                    <a:pt x="451637" y="0"/>
                  </a:moveTo>
                  <a:lnTo>
                    <a:pt x="688229" y="382264"/>
                  </a:lnTo>
                  <a:lnTo>
                    <a:pt x="645369" y="408302"/>
                  </a:lnTo>
                  <a:cubicBezTo>
                    <a:pt x="561579" y="464910"/>
                    <a:pt x="484963" y="531332"/>
                    <a:pt x="417172" y="605918"/>
                  </a:cubicBezTo>
                  <a:lnTo>
                    <a:pt x="354122" y="684212"/>
                  </a:lnTo>
                  <a:lnTo>
                    <a:pt x="0" y="407749"/>
                  </a:lnTo>
                  <a:lnTo>
                    <a:pt x="84074" y="303348"/>
                  </a:lnTo>
                  <a:cubicBezTo>
                    <a:pt x="176076" y="202124"/>
                    <a:pt x="280054" y="111980"/>
                    <a:pt x="393770" y="35155"/>
                  </a:cubicBezTo>
                  <a:lnTo>
                    <a:pt x="451637" y="0"/>
                  </a:lnTo>
                  <a:close/>
                </a:path>
              </a:pathLst>
            </a:custGeom>
            <a:solidFill>
              <a:srgbClr val="66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69" name="Freeform 268">
              <a:extLst>
                <a:ext uri="{FF2B5EF4-FFF2-40B4-BE49-F238E27FC236}">
                  <a16:creationId xmlns:a16="http://schemas.microsoft.com/office/drawing/2014/main" id="{00000000-0008-0000-0800-00000D010000}"/>
                </a:ext>
              </a:extLst>
            </xdr:cNvPr>
            <xdr:cNvSpPr/>
          </xdr:nvSpPr>
          <xdr:spPr>
            <a:xfrm>
              <a:off x="1102296" y="1828174"/>
              <a:ext cx="339165" cy="621585"/>
            </a:xfrm>
            <a:custGeom>
              <a:avLst/>
              <a:gdLst>
                <a:gd name="connsiteX0" fmla="*/ 339165 w 339165"/>
                <a:gd name="connsiteY0" fmla="*/ 0 h 621585"/>
                <a:gd name="connsiteX1" fmla="*/ 339165 w 339165"/>
                <a:gd name="connsiteY1" fmla="*/ 0 h 621585"/>
                <a:gd name="connsiteX2" fmla="*/ 281642 w 339165"/>
                <a:gd name="connsiteY2" fmla="*/ 71431 h 621585"/>
                <a:gd name="connsiteX3" fmla="*/ 32958 w 339165"/>
                <a:gd name="connsiteY3" fmla="*/ 529810 h 621585"/>
                <a:gd name="connsiteX4" fmla="*/ 1 w 339165"/>
                <a:gd name="connsiteY4" fmla="*/ 621585 h 621585"/>
                <a:gd name="connsiteX5" fmla="*/ 0 w 339165"/>
                <a:gd name="connsiteY5" fmla="*/ 621585 h 621585"/>
                <a:gd name="connsiteX6" fmla="*/ 32958 w 339165"/>
                <a:gd name="connsiteY6" fmla="*/ 529809 h 621585"/>
                <a:gd name="connsiteX7" fmla="*/ 281642 w 339165"/>
                <a:gd name="connsiteY7" fmla="*/ 71430 h 621585"/>
                <a:gd name="connsiteX8" fmla="*/ 339165 w 339165"/>
                <a:gd name="connsiteY8" fmla="*/ 0 h 62158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39165" h="621585">
                  <a:moveTo>
                    <a:pt x="339165" y="0"/>
                  </a:moveTo>
                  <a:lnTo>
                    <a:pt x="339165" y="0"/>
                  </a:lnTo>
                  <a:lnTo>
                    <a:pt x="281642" y="71431"/>
                  </a:lnTo>
                  <a:cubicBezTo>
                    <a:pt x="181263" y="212584"/>
                    <a:pt x="97426" y="366319"/>
                    <a:pt x="32958" y="529810"/>
                  </a:cubicBezTo>
                  <a:lnTo>
                    <a:pt x="1" y="621585"/>
                  </a:lnTo>
                  <a:lnTo>
                    <a:pt x="0" y="621585"/>
                  </a:lnTo>
                  <a:lnTo>
                    <a:pt x="32958" y="529809"/>
                  </a:lnTo>
                  <a:cubicBezTo>
                    <a:pt x="97426" y="366318"/>
                    <a:pt x="181263" y="212583"/>
                    <a:pt x="281642" y="71430"/>
                  </a:cubicBezTo>
                  <a:lnTo>
                    <a:pt x="339165"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70" name="Freeform 269">
              <a:extLst>
                <a:ext uri="{FF2B5EF4-FFF2-40B4-BE49-F238E27FC236}">
                  <a16:creationId xmlns:a16="http://schemas.microsoft.com/office/drawing/2014/main" id="{00000000-0008-0000-0800-00000E010000}"/>
                </a:ext>
              </a:extLst>
            </xdr:cNvPr>
            <xdr:cNvSpPr/>
          </xdr:nvSpPr>
          <xdr:spPr>
            <a:xfrm>
              <a:off x="2149704" y="2381101"/>
              <a:ext cx="357458" cy="279067"/>
            </a:xfrm>
            <a:custGeom>
              <a:avLst/>
              <a:gdLst>
                <a:gd name="connsiteX0" fmla="*/ 1 w 357458"/>
                <a:gd name="connsiteY0" fmla="*/ 0 h 279067"/>
                <a:gd name="connsiteX1" fmla="*/ 354122 w 357458"/>
                <a:gd name="connsiteY1" fmla="*/ 276462 h 279067"/>
                <a:gd name="connsiteX2" fmla="*/ 357458 w 357458"/>
                <a:gd name="connsiteY2" fmla="*/ 279066 h 279067"/>
                <a:gd name="connsiteX3" fmla="*/ 357457 w 357458"/>
                <a:gd name="connsiteY3" fmla="*/ 279067 h 279067"/>
                <a:gd name="connsiteX4" fmla="*/ 354122 w 357458"/>
                <a:gd name="connsiteY4" fmla="*/ 276463 h 279067"/>
                <a:gd name="connsiteX5" fmla="*/ 0 w 357458"/>
                <a:gd name="connsiteY5" fmla="*/ 0 h 279067"/>
                <a:gd name="connsiteX6" fmla="*/ 1 w 357458"/>
                <a:gd name="connsiteY6" fmla="*/ 0 h 27906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357458" h="279067">
                  <a:moveTo>
                    <a:pt x="1" y="0"/>
                  </a:moveTo>
                  <a:lnTo>
                    <a:pt x="354122" y="276462"/>
                  </a:lnTo>
                  <a:lnTo>
                    <a:pt x="357458" y="279066"/>
                  </a:lnTo>
                  <a:lnTo>
                    <a:pt x="357457" y="279067"/>
                  </a:lnTo>
                  <a:lnTo>
                    <a:pt x="354122" y="276463"/>
                  </a:lnTo>
                  <a:lnTo>
                    <a:pt x="0" y="0"/>
                  </a:lnTo>
                  <a:lnTo>
                    <a:pt x="1"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71" name="PC.WC.1">
              <a:extLst>
                <a:ext uri="{FF2B5EF4-FFF2-40B4-BE49-F238E27FC236}">
                  <a16:creationId xmlns:a16="http://schemas.microsoft.com/office/drawing/2014/main" id="{00000000-0008-0000-0800-00000F010000}"/>
                </a:ext>
              </a:extLst>
            </xdr:cNvPr>
            <xdr:cNvSpPr/>
          </xdr:nvSpPr>
          <xdr:spPr>
            <a:xfrm>
              <a:off x="2507162" y="2463946"/>
              <a:ext cx="644524" cy="695457"/>
            </a:xfrm>
            <a:custGeom>
              <a:avLst/>
              <a:gdLst>
                <a:gd name="connsiteX0" fmla="*/ 214807 w 644524"/>
                <a:gd name="connsiteY0" fmla="*/ 0 h 695457"/>
                <a:gd name="connsiteX1" fmla="*/ 644524 w 644524"/>
                <a:gd name="connsiteY1" fmla="*/ 694299 h 695457"/>
                <a:gd name="connsiteX2" fmla="*/ 643807 w 644524"/>
                <a:gd name="connsiteY2" fmla="*/ 695457 h 695457"/>
                <a:gd name="connsiteX3" fmla="*/ 636011 w 644524"/>
                <a:gd name="connsiteY3" fmla="*/ 692757 h 695457"/>
                <a:gd name="connsiteX4" fmla="*/ 636008 w 644524"/>
                <a:gd name="connsiteY4" fmla="*/ 692754 h 695457"/>
                <a:gd name="connsiteX5" fmla="*/ 636006 w 644524"/>
                <a:gd name="connsiteY5" fmla="*/ 692754 h 695457"/>
                <a:gd name="connsiteX6" fmla="*/ 0 w 644524"/>
                <a:gd name="connsiteY6" fmla="*/ 196221 h 695457"/>
                <a:gd name="connsiteX7" fmla="*/ 68418 w 644524"/>
                <a:gd name="connsiteY7" fmla="*/ 113297 h 695457"/>
                <a:gd name="connsiteX8" fmla="*/ 188296 w 644524"/>
                <a:gd name="connsiteY8" fmla="*/ 14389 h 695457"/>
                <a:gd name="connsiteX9" fmla="*/ 214807 w 644524"/>
                <a:gd name="connsiteY9" fmla="*/ 0 h 69545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644524" h="695457">
                  <a:moveTo>
                    <a:pt x="214807" y="0"/>
                  </a:moveTo>
                  <a:lnTo>
                    <a:pt x="644524" y="694299"/>
                  </a:lnTo>
                  <a:lnTo>
                    <a:pt x="643807" y="695457"/>
                  </a:lnTo>
                  <a:lnTo>
                    <a:pt x="636011" y="692757"/>
                  </a:lnTo>
                  <a:lnTo>
                    <a:pt x="636008" y="692754"/>
                  </a:lnTo>
                  <a:lnTo>
                    <a:pt x="636006" y="692754"/>
                  </a:lnTo>
                  <a:lnTo>
                    <a:pt x="0" y="196221"/>
                  </a:lnTo>
                  <a:lnTo>
                    <a:pt x="68418" y="113297"/>
                  </a:lnTo>
                  <a:cubicBezTo>
                    <a:pt x="105064" y="76652"/>
                    <a:pt x="145204" y="43502"/>
                    <a:pt x="188296" y="14389"/>
                  </a:cubicBezTo>
                  <a:lnTo>
                    <a:pt x="214807"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72" name="PC.SC.1">
              <a:extLst>
                <a:ext uri="{FF2B5EF4-FFF2-40B4-BE49-F238E27FC236}">
                  <a16:creationId xmlns:a16="http://schemas.microsoft.com/office/drawing/2014/main" id="{00000000-0008-0000-0800-000010010000}"/>
                </a:ext>
              </a:extLst>
            </xdr:cNvPr>
            <xdr:cNvSpPr/>
          </xdr:nvSpPr>
          <xdr:spPr>
            <a:xfrm>
              <a:off x="2380796" y="2660168"/>
              <a:ext cx="762370" cy="496530"/>
            </a:xfrm>
            <a:custGeom>
              <a:avLst/>
              <a:gdLst>
                <a:gd name="connsiteX0" fmla="*/ 126365 w 762370"/>
                <a:gd name="connsiteY0" fmla="*/ 0 h 496531"/>
                <a:gd name="connsiteX1" fmla="*/ 762370 w 762370"/>
                <a:gd name="connsiteY1" fmla="*/ 496531 h 496531"/>
                <a:gd name="connsiteX2" fmla="*/ 0 w 762370"/>
                <a:gd name="connsiteY2" fmla="*/ 232452 h 496531"/>
                <a:gd name="connsiteX3" fmla="*/ 21195 w 762370"/>
                <a:gd name="connsiteY3" fmla="*/ 174543 h 496531"/>
                <a:gd name="connsiteX4" fmla="*/ 95876 w 762370"/>
                <a:gd name="connsiteY4" fmla="*/ 36953 h 496531"/>
                <a:gd name="connsiteX5" fmla="*/ 126365 w 762370"/>
                <a:gd name="connsiteY5" fmla="*/ 0 h 49653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762370" h="496531">
                  <a:moveTo>
                    <a:pt x="126365" y="0"/>
                  </a:moveTo>
                  <a:lnTo>
                    <a:pt x="762370" y="496531"/>
                  </a:lnTo>
                  <a:lnTo>
                    <a:pt x="0" y="232452"/>
                  </a:lnTo>
                  <a:lnTo>
                    <a:pt x="21195" y="174543"/>
                  </a:lnTo>
                  <a:cubicBezTo>
                    <a:pt x="41689" y="126090"/>
                    <a:pt x="66764" y="80046"/>
                    <a:pt x="95876" y="36953"/>
                  </a:cubicBezTo>
                  <a:lnTo>
                    <a:pt x="126365"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73" name="Freeform 272">
              <a:extLst>
                <a:ext uri="{FF2B5EF4-FFF2-40B4-BE49-F238E27FC236}">
                  <a16:creationId xmlns:a16="http://schemas.microsoft.com/office/drawing/2014/main" id="{00000000-0008-0000-0800-000011010000}"/>
                </a:ext>
              </a:extLst>
            </xdr:cNvPr>
            <xdr:cNvSpPr/>
          </xdr:nvSpPr>
          <xdr:spPr>
            <a:xfrm>
              <a:off x="1954362" y="2744907"/>
              <a:ext cx="426434" cy="147713"/>
            </a:xfrm>
            <a:custGeom>
              <a:avLst/>
              <a:gdLst>
                <a:gd name="connsiteX0" fmla="*/ 0 w 426434"/>
                <a:gd name="connsiteY0" fmla="*/ 0 h 147713"/>
                <a:gd name="connsiteX1" fmla="*/ 424602 w 426434"/>
                <a:gd name="connsiteY1" fmla="*/ 147078 h 147713"/>
                <a:gd name="connsiteX2" fmla="*/ 426434 w 426434"/>
                <a:gd name="connsiteY2" fmla="*/ 147713 h 147713"/>
                <a:gd name="connsiteX3" fmla="*/ 426434 w 426434"/>
                <a:gd name="connsiteY3" fmla="*/ 147713 h 147713"/>
                <a:gd name="connsiteX4" fmla="*/ 424601 w 426434"/>
                <a:gd name="connsiteY4" fmla="*/ 147078 h 147713"/>
                <a:gd name="connsiteX5" fmla="*/ 0 w 426434"/>
                <a:gd name="connsiteY5" fmla="*/ 0 h 147713"/>
                <a:gd name="connsiteX6" fmla="*/ 0 w 426434"/>
                <a:gd name="connsiteY6" fmla="*/ 0 h 1477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26434" h="147713">
                  <a:moveTo>
                    <a:pt x="0" y="0"/>
                  </a:moveTo>
                  <a:lnTo>
                    <a:pt x="424602" y="147078"/>
                  </a:lnTo>
                  <a:lnTo>
                    <a:pt x="426434" y="147713"/>
                  </a:lnTo>
                  <a:lnTo>
                    <a:pt x="426434" y="147713"/>
                  </a:lnTo>
                  <a:lnTo>
                    <a:pt x="424601" y="147078"/>
                  </a:lnTo>
                  <a:lnTo>
                    <a:pt x="0" y="0"/>
                  </a:lnTo>
                  <a:lnTo>
                    <a:pt x="0"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74" name="PC.SP.1">
              <a:extLst>
                <a:ext uri="{FF2B5EF4-FFF2-40B4-BE49-F238E27FC236}">
                  <a16:creationId xmlns:a16="http://schemas.microsoft.com/office/drawing/2014/main" id="{00000000-0008-0000-0800-000012010000}"/>
                </a:ext>
              </a:extLst>
            </xdr:cNvPr>
            <xdr:cNvSpPr/>
          </xdr:nvSpPr>
          <xdr:spPr>
            <a:xfrm>
              <a:off x="2338338" y="2892620"/>
              <a:ext cx="810256" cy="268313"/>
            </a:xfrm>
            <a:custGeom>
              <a:avLst/>
              <a:gdLst>
                <a:gd name="connsiteX0" fmla="*/ 42459 w 810256"/>
                <a:gd name="connsiteY0" fmla="*/ 0 h 268313"/>
                <a:gd name="connsiteX1" fmla="*/ 804830 w 810256"/>
                <a:gd name="connsiteY1" fmla="*/ 264079 h 268313"/>
                <a:gd name="connsiteX2" fmla="*/ 804832 w 810256"/>
                <a:gd name="connsiteY2" fmla="*/ 264081 h 268313"/>
                <a:gd name="connsiteX3" fmla="*/ 804836 w 810256"/>
                <a:gd name="connsiteY3" fmla="*/ 264083 h 268313"/>
                <a:gd name="connsiteX4" fmla="*/ 810256 w 810256"/>
                <a:gd name="connsiteY4" fmla="*/ 268313 h 268313"/>
                <a:gd name="connsiteX5" fmla="*/ 505 w 810256"/>
                <a:gd name="connsiteY5" fmla="*/ 267385 h 268313"/>
                <a:gd name="connsiteX6" fmla="*/ 0 w 810256"/>
                <a:gd name="connsiteY6" fmla="*/ 257380 h 268313"/>
                <a:gd name="connsiteX7" fmla="*/ 36416 w 810256"/>
                <a:gd name="connsiteY7" fmla="*/ 16511 h 268313"/>
                <a:gd name="connsiteX8" fmla="*/ 42459 w 810256"/>
                <a:gd name="connsiteY8" fmla="*/ 0 h 26831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810256" h="268313">
                  <a:moveTo>
                    <a:pt x="42459" y="0"/>
                  </a:moveTo>
                  <a:lnTo>
                    <a:pt x="804830" y="264079"/>
                  </a:lnTo>
                  <a:lnTo>
                    <a:pt x="804832" y="264081"/>
                  </a:lnTo>
                  <a:lnTo>
                    <a:pt x="804836" y="264083"/>
                  </a:lnTo>
                  <a:lnTo>
                    <a:pt x="810256" y="268313"/>
                  </a:lnTo>
                  <a:lnTo>
                    <a:pt x="505" y="267385"/>
                  </a:lnTo>
                  <a:lnTo>
                    <a:pt x="0" y="257380"/>
                  </a:lnTo>
                  <a:cubicBezTo>
                    <a:pt x="0" y="173502"/>
                    <a:pt x="12750" y="92601"/>
                    <a:pt x="36416" y="16511"/>
                  </a:cubicBezTo>
                  <a:lnTo>
                    <a:pt x="42459"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75" name="PC.WC.2">
              <a:extLst>
                <a:ext uri="{FF2B5EF4-FFF2-40B4-BE49-F238E27FC236}">
                  <a16:creationId xmlns:a16="http://schemas.microsoft.com/office/drawing/2014/main" id="{00000000-0008-0000-0800-000013010000}"/>
                </a:ext>
              </a:extLst>
            </xdr:cNvPr>
            <xdr:cNvSpPr/>
          </xdr:nvSpPr>
          <xdr:spPr>
            <a:xfrm>
              <a:off x="2149705" y="2079152"/>
              <a:ext cx="572264" cy="581015"/>
            </a:xfrm>
            <a:custGeom>
              <a:avLst/>
              <a:gdLst>
                <a:gd name="connsiteX0" fmla="*/ 334106 w 572264"/>
                <a:gd name="connsiteY0" fmla="*/ 0 h 581015"/>
                <a:gd name="connsiteX1" fmla="*/ 571533 w 572264"/>
                <a:gd name="connsiteY1" fmla="*/ 383613 h 581015"/>
                <a:gd name="connsiteX2" fmla="*/ 572264 w 572264"/>
                <a:gd name="connsiteY2" fmla="*/ 384794 h 581015"/>
                <a:gd name="connsiteX3" fmla="*/ 545753 w 572264"/>
                <a:gd name="connsiteY3" fmla="*/ 399183 h 581015"/>
                <a:gd name="connsiteX4" fmla="*/ 425875 w 572264"/>
                <a:gd name="connsiteY4" fmla="*/ 498091 h 581015"/>
                <a:gd name="connsiteX5" fmla="*/ 357457 w 572264"/>
                <a:gd name="connsiteY5" fmla="*/ 581015 h 581015"/>
                <a:gd name="connsiteX6" fmla="*/ 354121 w 572264"/>
                <a:gd name="connsiteY6" fmla="*/ 578411 h 581015"/>
                <a:gd name="connsiteX7" fmla="*/ 0 w 572264"/>
                <a:gd name="connsiteY7" fmla="*/ 301949 h 581015"/>
                <a:gd name="connsiteX8" fmla="*/ 63049 w 572264"/>
                <a:gd name="connsiteY8" fmla="*/ 223654 h 581015"/>
                <a:gd name="connsiteX9" fmla="*/ 291246 w 572264"/>
                <a:gd name="connsiteY9" fmla="*/ 26038 h 581015"/>
                <a:gd name="connsiteX10" fmla="*/ 334106 w 572264"/>
                <a:gd name="connsiteY10" fmla="*/ 0 h 58101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572264" h="581015">
                  <a:moveTo>
                    <a:pt x="334106" y="0"/>
                  </a:moveTo>
                  <a:lnTo>
                    <a:pt x="571533" y="383613"/>
                  </a:lnTo>
                  <a:lnTo>
                    <a:pt x="572264" y="384794"/>
                  </a:lnTo>
                  <a:lnTo>
                    <a:pt x="545753" y="399183"/>
                  </a:lnTo>
                  <a:cubicBezTo>
                    <a:pt x="502661" y="428296"/>
                    <a:pt x="462521" y="461446"/>
                    <a:pt x="425875" y="498091"/>
                  </a:cubicBezTo>
                  <a:lnTo>
                    <a:pt x="357457" y="581015"/>
                  </a:lnTo>
                  <a:lnTo>
                    <a:pt x="354121" y="578411"/>
                  </a:lnTo>
                  <a:lnTo>
                    <a:pt x="0" y="301949"/>
                  </a:lnTo>
                  <a:lnTo>
                    <a:pt x="63049" y="223654"/>
                  </a:lnTo>
                  <a:cubicBezTo>
                    <a:pt x="130840" y="149068"/>
                    <a:pt x="207456" y="82646"/>
                    <a:pt x="291246" y="26038"/>
                  </a:cubicBezTo>
                  <a:lnTo>
                    <a:pt x="334106"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76" name="PC.SC.2">
              <a:extLst>
                <a:ext uri="{FF2B5EF4-FFF2-40B4-BE49-F238E27FC236}">
                  <a16:creationId xmlns:a16="http://schemas.microsoft.com/office/drawing/2014/main" id="{00000000-0008-0000-0800-000014010000}"/>
                </a:ext>
              </a:extLst>
            </xdr:cNvPr>
            <xdr:cNvSpPr/>
          </xdr:nvSpPr>
          <xdr:spPr>
            <a:xfrm>
              <a:off x="1954361" y="2381100"/>
              <a:ext cx="552800" cy="511520"/>
            </a:xfrm>
            <a:custGeom>
              <a:avLst/>
              <a:gdLst>
                <a:gd name="connsiteX0" fmla="*/ 195343 w 552800"/>
                <a:gd name="connsiteY0" fmla="*/ 0 h 511520"/>
                <a:gd name="connsiteX1" fmla="*/ 195344 w 552800"/>
                <a:gd name="connsiteY1" fmla="*/ 1 h 511520"/>
                <a:gd name="connsiteX2" fmla="*/ 195343 w 552800"/>
                <a:gd name="connsiteY2" fmla="*/ 1 h 511520"/>
                <a:gd name="connsiteX3" fmla="*/ 549465 w 552800"/>
                <a:gd name="connsiteY3" fmla="*/ 276464 h 511520"/>
                <a:gd name="connsiteX4" fmla="*/ 552800 w 552800"/>
                <a:gd name="connsiteY4" fmla="*/ 279068 h 511520"/>
                <a:gd name="connsiteX5" fmla="*/ 522311 w 552800"/>
                <a:gd name="connsiteY5" fmla="*/ 316021 h 511520"/>
                <a:gd name="connsiteX6" fmla="*/ 447630 w 552800"/>
                <a:gd name="connsiteY6" fmla="*/ 453611 h 511520"/>
                <a:gd name="connsiteX7" fmla="*/ 426435 w 552800"/>
                <a:gd name="connsiteY7" fmla="*/ 511520 h 511520"/>
                <a:gd name="connsiteX8" fmla="*/ 424603 w 552800"/>
                <a:gd name="connsiteY8" fmla="*/ 510885 h 511520"/>
                <a:gd name="connsiteX9" fmla="*/ 1 w 552800"/>
                <a:gd name="connsiteY9" fmla="*/ 363807 h 511520"/>
                <a:gd name="connsiteX10" fmla="*/ 1 w 552800"/>
                <a:gd name="connsiteY10" fmla="*/ 363807 h 511520"/>
                <a:gd name="connsiteX11" fmla="*/ 0 w 552800"/>
                <a:gd name="connsiteY11" fmla="*/ 363807 h 511520"/>
                <a:gd name="connsiteX12" fmla="*/ 18466 w 552800"/>
                <a:gd name="connsiteY12" fmla="*/ 306890 h 511520"/>
                <a:gd name="connsiteX13" fmla="*/ 163531 w 552800"/>
                <a:gd name="connsiteY13" fmla="*/ 39502 h 511520"/>
                <a:gd name="connsiteX14" fmla="*/ 195343 w 552800"/>
                <a:gd name="connsiteY14" fmla="*/ 0 h 51152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Lst>
              <a:rect l="l" t="t" r="r" b="b"/>
              <a:pathLst>
                <a:path w="552800" h="511520">
                  <a:moveTo>
                    <a:pt x="195343" y="0"/>
                  </a:moveTo>
                  <a:lnTo>
                    <a:pt x="195344" y="1"/>
                  </a:lnTo>
                  <a:lnTo>
                    <a:pt x="195343" y="1"/>
                  </a:lnTo>
                  <a:lnTo>
                    <a:pt x="549465" y="276464"/>
                  </a:lnTo>
                  <a:lnTo>
                    <a:pt x="552800" y="279068"/>
                  </a:lnTo>
                  <a:lnTo>
                    <a:pt x="522311" y="316021"/>
                  </a:lnTo>
                  <a:cubicBezTo>
                    <a:pt x="493199" y="359114"/>
                    <a:pt x="468124" y="405158"/>
                    <a:pt x="447630" y="453611"/>
                  </a:cubicBezTo>
                  <a:lnTo>
                    <a:pt x="426435" y="511520"/>
                  </a:lnTo>
                  <a:lnTo>
                    <a:pt x="424603" y="510885"/>
                  </a:lnTo>
                  <a:lnTo>
                    <a:pt x="1" y="363807"/>
                  </a:lnTo>
                  <a:lnTo>
                    <a:pt x="1" y="363807"/>
                  </a:lnTo>
                  <a:lnTo>
                    <a:pt x="0" y="363807"/>
                  </a:lnTo>
                  <a:lnTo>
                    <a:pt x="18466" y="306890"/>
                  </a:lnTo>
                  <a:cubicBezTo>
                    <a:pt x="56073" y="211521"/>
                    <a:pt x="104978" y="121841"/>
                    <a:pt x="163531" y="39502"/>
                  </a:cubicBezTo>
                  <a:lnTo>
                    <a:pt x="195343"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78" name="PC.SP.2">
              <a:extLst>
                <a:ext uri="{FF2B5EF4-FFF2-40B4-BE49-F238E27FC236}">
                  <a16:creationId xmlns:a16="http://schemas.microsoft.com/office/drawing/2014/main" id="{00000000-0008-0000-0800-000016010000}"/>
                </a:ext>
              </a:extLst>
            </xdr:cNvPr>
            <xdr:cNvSpPr/>
          </xdr:nvSpPr>
          <xdr:spPr>
            <a:xfrm>
              <a:off x="1885430" y="2744907"/>
              <a:ext cx="495366" cy="415098"/>
            </a:xfrm>
            <a:custGeom>
              <a:avLst/>
              <a:gdLst>
                <a:gd name="connsiteX0" fmla="*/ 68932 w 495366"/>
                <a:gd name="connsiteY0" fmla="*/ 0 h 415098"/>
                <a:gd name="connsiteX1" fmla="*/ 493533 w 495366"/>
                <a:gd name="connsiteY1" fmla="*/ 147078 h 415098"/>
                <a:gd name="connsiteX2" fmla="*/ 495366 w 495366"/>
                <a:gd name="connsiteY2" fmla="*/ 147713 h 415098"/>
                <a:gd name="connsiteX3" fmla="*/ 489323 w 495366"/>
                <a:gd name="connsiteY3" fmla="*/ 164224 h 415098"/>
                <a:gd name="connsiteX4" fmla="*/ 452907 w 495366"/>
                <a:gd name="connsiteY4" fmla="*/ 405093 h 415098"/>
                <a:gd name="connsiteX5" fmla="*/ 453412 w 495366"/>
                <a:gd name="connsiteY5" fmla="*/ 415098 h 415098"/>
                <a:gd name="connsiteX6" fmla="*/ 450505 w 495366"/>
                <a:gd name="connsiteY6" fmla="*/ 415095 h 415098"/>
                <a:gd name="connsiteX7" fmla="*/ 479 w 495366"/>
                <a:gd name="connsiteY7" fmla="*/ 414579 h 415098"/>
                <a:gd name="connsiteX8" fmla="*/ 0 w 495366"/>
                <a:gd name="connsiteY8" fmla="*/ 405094 h 415098"/>
                <a:gd name="connsiteX9" fmla="*/ 39668 w 495366"/>
                <a:gd name="connsiteY9" fmla="*/ 90200 h 415098"/>
                <a:gd name="connsiteX10" fmla="*/ 68932 w 495366"/>
                <a:gd name="connsiteY10" fmla="*/ 0 h 41509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495366" h="415098">
                  <a:moveTo>
                    <a:pt x="68932" y="0"/>
                  </a:moveTo>
                  <a:lnTo>
                    <a:pt x="493533" y="147078"/>
                  </a:lnTo>
                  <a:lnTo>
                    <a:pt x="495366" y="147713"/>
                  </a:lnTo>
                  <a:lnTo>
                    <a:pt x="489323" y="164224"/>
                  </a:lnTo>
                  <a:cubicBezTo>
                    <a:pt x="465657" y="240314"/>
                    <a:pt x="452907" y="321215"/>
                    <a:pt x="452907" y="405093"/>
                  </a:cubicBezTo>
                  <a:lnTo>
                    <a:pt x="453412" y="415098"/>
                  </a:lnTo>
                  <a:lnTo>
                    <a:pt x="450505" y="415095"/>
                  </a:lnTo>
                  <a:lnTo>
                    <a:pt x="479" y="414579"/>
                  </a:lnTo>
                  <a:lnTo>
                    <a:pt x="0" y="405094"/>
                  </a:lnTo>
                  <a:cubicBezTo>
                    <a:pt x="0" y="296363"/>
                    <a:pt x="13773" y="190848"/>
                    <a:pt x="39668" y="90200"/>
                  </a:cubicBezTo>
                  <a:lnTo>
                    <a:pt x="68932"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80" name="Freeform 279">
              <a:extLst>
                <a:ext uri="{FF2B5EF4-FFF2-40B4-BE49-F238E27FC236}">
                  <a16:creationId xmlns:a16="http://schemas.microsoft.com/office/drawing/2014/main" id="{00000000-0008-0000-0800-000018010000}"/>
                </a:ext>
              </a:extLst>
            </xdr:cNvPr>
            <xdr:cNvSpPr/>
          </xdr:nvSpPr>
          <xdr:spPr>
            <a:xfrm>
              <a:off x="1529759" y="2104636"/>
              <a:ext cx="265823" cy="493192"/>
            </a:xfrm>
            <a:custGeom>
              <a:avLst/>
              <a:gdLst>
                <a:gd name="connsiteX0" fmla="*/ 265823 w 265823"/>
                <a:gd name="connsiteY0" fmla="*/ 0 h 493192"/>
                <a:gd name="connsiteX1" fmla="*/ 265823 w 265823"/>
                <a:gd name="connsiteY1" fmla="*/ 0 h 493192"/>
                <a:gd name="connsiteX2" fmla="*/ 221156 w 265823"/>
                <a:gd name="connsiteY2" fmla="*/ 55467 h 493192"/>
                <a:gd name="connsiteX3" fmla="*/ 24281 w 265823"/>
                <a:gd name="connsiteY3" fmla="*/ 418351 h 493192"/>
                <a:gd name="connsiteX4" fmla="*/ 0 w 265823"/>
                <a:gd name="connsiteY4" fmla="*/ 493192 h 493192"/>
                <a:gd name="connsiteX5" fmla="*/ 0 w 265823"/>
                <a:gd name="connsiteY5" fmla="*/ 493192 h 493192"/>
                <a:gd name="connsiteX6" fmla="*/ 24281 w 265823"/>
                <a:gd name="connsiteY6" fmla="*/ 418350 h 493192"/>
                <a:gd name="connsiteX7" fmla="*/ 221156 w 265823"/>
                <a:gd name="connsiteY7" fmla="*/ 55466 h 493192"/>
                <a:gd name="connsiteX8" fmla="*/ 265823 w 265823"/>
                <a:gd name="connsiteY8" fmla="*/ 0 h 49319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823" h="493192">
                  <a:moveTo>
                    <a:pt x="265823" y="0"/>
                  </a:moveTo>
                  <a:lnTo>
                    <a:pt x="265823" y="0"/>
                  </a:lnTo>
                  <a:lnTo>
                    <a:pt x="221156" y="55467"/>
                  </a:lnTo>
                  <a:cubicBezTo>
                    <a:pt x="141690" y="167213"/>
                    <a:pt x="75319" y="288920"/>
                    <a:pt x="24281" y="418351"/>
                  </a:cubicBezTo>
                  <a:lnTo>
                    <a:pt x="0" y="493192"/>
                  </a:lnTo>
                  <a:lnTo>
                    <a:pt x="0" y="493192"/>
                  </a:lnTo>
                  <a:lnTo>
                    <a:pt x="24281" y="418350"/>
                  </a:lnTo>
                  <a:cubicBezTo>
                    <a:pt x="75319" y="288919"/>
                    <a:pt x="141690" y="167212"/>
                    <a:pt x="221156" y="55466"/>
                  </a:cubicBezTo>
                  <a:lnTo>
                    <a:pt x="265823"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81" name="PC.SP.5">
              <a:extLst>
                <a:ext uri="{FF2B5EF4-FFF2-40B4-BE49-F238E27FC236}">
                  <a16:creationId xmlns:a16="http://schemas.microsoft.com/office/drawing/2014/main" id="{00000000-0008-0000-0800-000019010000}"/>
                </a:ext>
              </a:extLst>
            </xdr:cNvPr>
            <xdr:cNvSpPr/>
          </xdr:nvSpPr>
          <xdr:spPr>
            <a:xfrm>
              <a:off x="445429" y="2273034"/>
              <a:ext cx="656867" cy="885420"/>
            </a:xfrm>
            <a:custGeom>
              <a:avLst/>
              <a:gdLst>
                <a:gd name="connsiteX0" fmla="*/ 146681 w 656867"/>
                <a:gd name="connsiteY0" fmla="*/ 0 h 885420"/>
                <a:gd name="connsiteX1" fmla="*/ 656867 w 656867"/>
                <a:gd name="connsiteY1" fmla="*/ 176724 h 885420"/>
                <a:gd name="connsiteX2" fmla="*/ 645150 w 656867"/>
                <a:gd name="connsiteY2" fmla="*/ 209352 h 885420"/>
                <a:gd name="connsiteX3" fmla="*/ 540000 w 656867"/>
                <a:gd name="connsiteY3" fmla="*/ 876966 h 885420"/>
                <a:gd name="connsiteX4" fmla="*/ 540000 w 656867"/>
                <a:gd name="connsiteY4" fmla="*/ 876967 h 885420"/>
                <a:gd name="connsiteX5" fmla="*/ 540000 w 656867"/>
                <a:gd name="connsiteY5" fmla="*/ 876967 h 885420"/>
                <a:gd name="connsiteX6" fmla="*/ 540427 w 656867"/>
                <a:gd name="connsiteY6" fmla="*/ 885420 h 885420"/>
                <a:gd name="connsiteX7" fmla="*/ 396 w 656867"/>
                <a:gd name="connsiteY7" fmla="*/ 884800 h 885420"/>
                <a:gd name="connsiteX8" fmla="*/ 0 w 656867"/>
                <a:gd name="connsiteY8" fmla="*/ 876967 h 885420"/>
                <a:gd name="connsiteX9" fmla="*/ 131437 w 656867"/>
                <a:gd name="connsiteY9" fmla="*/ 42449 h 885420"/>
                <a:gd name="connsiteX10" fmla="*/ 146681 w 656867"/>
                <a:gd name="connsiteY10" fmla="*/ 0 h 88542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656867" h="885420">
                  <a:moveTo>
                    <a:pt x="146681" y="0"/>
                  </a:moveTo>
                  <a:lnTo>
                    <a:pt x="656867" y="176724"/>
                  </a:lnTo>
                  <a:lnTo>
                    <a:pt x="645150" y="209352"/>
                  </a:lnTo>
                  <a:cubicBezTo>
                    <a:pt x="576891" y="419592"/>
                    <a:pt x="540000" y="643971"/>
                    <a:pt x="540000" y="876966"/>
                  </a:cubicBezTo>
                  <a:lnTo>
                    <a:pt x="540000" y="876967"/>
                  </a:lnTo>
                  <a:lnTo>
                    <a:pt x="540000" y="876967"/>
                  </a:lnTo>
                  <a:lnTo>
                    <a:pt x="540427" y="885420"/>
                  </a:lnTo>
                  <a:lnTo>
                    <a:pt x="396" y="884800"/>
                  </a:lnTo>
                  <a:lnTo>
                    <a:pt x="0" y="876967"/>
                  </a:lnTo>
                  <a:cubicBezTo>
                    <a:pt x="0" y="585723"/>
                    <a:pt x="46113" y="305249"/>
                    <a:pt x="131437" y="42449"/>
                  </a:cubicBezTo>
                  <a:lnTo>
                    <a:pt x="146681" y="0"/>
                  </a:lnTo>
                  <a:close/>
                </a:path>
              </a:pathLst>
            </a:custGeom>
            <a:solidFill>
              <a:srgbClr val="66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82" name="Freeform 281">
              <a:extLst>
                <a:ext uri="{FF2B5EF4-FFF2-40B4-BE49-F238E27FC236}">
                  <a16:creationId xmlns:a16="http://schemas.microsoft.com/office/drawing/2014/main" id="{00000000-0008-0000-0800-00001A010000}"/>
                </a:ext>
              </a:extLst>
            </xdr:cNvPr>
            <xdr:cNvSpPr/>
          </xdr:nvSpPr>
          <xdr:spPr>
            <a:xfrm>
              <a:off x="1954362" y="2381099"/>
              <a:ext cx="195343" cy="363808"/>
            </a:xfrm>
            <a:custGeom>
              <a:avLst/>
              <a:gdLst>
                <a:gd name="connsiteX0" fmla="*/ 195342 w 195343"/>
                <a:gd name="connsiteY0" fmla="*/ 0 h 363808"/>
                <a:gd name="connsiteX1" fmla="*/ 195343 w 195343"/>
                <a:gd name="connsiteY1" fmla="*/ 1 h 363808"/>
                <a:gd name="connsiteX2" fmla="*/ 163531 w 195343"/>
                <a:gd name="connsiteY2" fmla="*/ 39503 h 363808"/>
                <a:gd name="connsiteX3" fmla="*/ 18466 w 195343"/>
                <a:gd name="connsiteY3" fmla="*/ 306891 h 363808"/>
                <a:gd name="connsiteX4" fmla="*/ 0 w 195343"/>
                <a:gd name="connsiteY4" fmla="*/ 363808 h 363808"/>
                <a:gd name="connsiteX5" fmla="*/ 0 w 195343"/>
                <a:gd name="connsiteY5" fmla="*/ 363808 h 363808"/>
                <a:gd name="connsiteX6" fmla="*/ 18465 w 195343"/>
                <a:gd name="connsiteY6" fmla="*/ 306891 h 363808"/>
                <a:gd name="connsiteX7" fmla="*/ 163530 w 195343"/>
                <a:gd name="connsiteY7" fmla="*/ 39503 h 363808"/>
                <a:gd name="connsiteX8" fmla="*/ 195342 w 195343"/>
                <a:gd name="connsiteY8" fmla="*/ 0 h 36380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95343" h="363808">
                  <a:moveTo>
                    <a:pt x="195342" y="0"/>
                  </a:moveTo>
                  <a:lnTo>
                    <a:pt x="195343" y="1"/>
                  </a:lnTo>
                  <a:lnTo>
                    <a:pt x="163531" y="39503"/>
                  </a:lnTo>
                  <a:cubicBezTo>
                    <a:pt x="104978" y="121842"/>
                    <a:pt x="56073" y="211522"/>
                    <a:pt x="18466" y="306891"/>
                  </a:cubicBezTo>
                  <a:lnTo>
                    <a:pt x="0" y="363808"/>
                  </a:lnTo>
                  <a:lnTo>
                    <a:pt x="0" y="363808"/>
                  </a:lnTo>
                  <a:lnTo>
                    <a:pt x="18465" y="306891"/>
                  </a:lnTo>
                  <a:cubicBezTo>
                    <a:pt x="56072" y="211522"/>
                    <a:pt x="104977" y="121842"/>
                    <a:pt x="163530" y="39503"/>
                  </a:cubicBezTo>
                  <a:lnTo>
                    <a:pt x="195342"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83" name="PC.SP.4">
              <a:extLst>
                <a:ext uri="{FF2B5EF4-FFF2-40B4-BE49-F238E27FC236}">
                  <a16:creationId xmlns:a16="http://schemas.microsoft.com/office/drawing/2014/main" id="{00000000-0008-0000-0800-00001B010000}"/>
                </a:ext>
              </a:extLst>
            </xdr:cNvPr>
            <xdr:cNvSpPr/>
          </xdr:nvSpPr>
          <xdr:spPr>
            <a:xfrm>
              <a:off x="985428" y="2449759"/>
              <a:ext cx="544330" cy="709211"/>
            </a:xfrm>
            <a:custGeom>
              <a:avLst/>
              <a:gdLst>
                <a:gd name="connsiteX0" fmla="*/ 116868 w 544330"/>
                <a:gd name="connsiteY0" fmla="*/ 0 h 709211"/>
                <a:gd name="connsiteX1" fmla="*/ 544330 w 544330"/>
                <a:gd name="connsiteY1" fmla="*/ 148070 h 709211"/>
                <a:gd name="connsiteX2" fmla="*/ 503835 w 544330"/>
                <a:gd name="connsiteY2" fmla="*/ 272886 h 709211"/>
                <a:gd name="connsiteX3" fmla="*/ 450000 w 544330"/>
                <a:gd name="connsiteY3" fmla="*/ 700242 h 709211"/>
                <a:gd name="connsiteX4" fmla="*/ 450000 w 544330"/>
                <a:gd name="connsiteY4" fmla="*/ 700243 h 709211"/>
                <a:gd name="connsiteX5" fmla="*/ 450000 w 544330"/>
                <a:gd name="connsiteY5" fmla="*/ 700243 h 709211"/>
                <a:gd name="connsiteX6" fmla="*/ 450453 w 544330"/>
                <a:gd name="connsiteY6" fmla="*/ 709211 h 709211"/>
                <a:gd name="connsiteX7" fmla="*/ 427 w 544330"/>
                <a:gd name="connsiteY7" fmla="*/ 708695 h 709211"/>
                <a:gd name="connsiteX8" fmla="*/ 0 w 544330"/>
                <a:gd name="connsiteY8" fmla="*/ 700243 h 709211"/>
                <a:gd name="connsiteX9" fmla="*/ 4383 w 544330"/>
                <a:gd name="connsiteY9" fmla="*/ 561524 h 709211"/>
                <a:gd name="connsiteX10" fmla="*/ 105150 w 544330"/>
                <a:gd name="connsiteY10" fmla="*/ 32629 h 709211"/>
                <a:gd name="connsiteX11" fmla="*/ 116868 w 544330"/>
                <a:gd name="connsiteY11" fmla="*/ 0 h 70921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544330" h="709211">
                  <a:moveTo>
                    <a:pt x="116868" y="0"/>
                  </a:moveTo>
                  <a:lnTo>
                    <a:pt x="544330" y="148070"/>
                  </a:lnTo>
                  <a:lnTo>
                    <a:pt x="503835" y="272886"/>
                  </a:lnTo>
                  <a:cubicBezTo>
                    <a:pt x="468691" y="409480"/>
                    <a:pt x="450000" y="552678"/>
                    <a:pt x="450000" y="700242"/>
                  </a:cubicBezTo>
                  <a:lnTo>
                    <a:pt x="450000" y="700243"/>
                  </a:lnTo>
                  <a:lnTo>
                    <a:pt x="450000" y="700243"/>
                  </a:lnTo>
                  <a:lnTo>
                    <a:pt x="450453" y="709211"/>
                  </a:lnTo>
                  <a:lnTo>
                    <a:pt x="427" y="708695"/>
                  </a:lnTo>
                  <a:lnTo>
                    <a:pt x="0" y="700243"/>
                  </a:lnTo>
                  <a:lnTo>
                    <a:pt x="4383" y="561524"/>
                  </a:lnTo>
                  <a:cubicBezTo>
                    <a:pt x="16011" y="378062"/>
                    <a:pt x="50543" y="200821"/>
                    <a:pt x="105150" y="32629"/>
                  </a:cubicBezTo>
                  <a:lnTo>
                    <a:pt x="116868" y="0"/>
                  </a:lnTo>
                  <a:close/>
                </a:path>
              </a:pathLst>
            </a:custGeom>
            <a:solidFill>
              <a:srgbClr val="66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84" name="PC.SP.3">
              <a:extLst>
                <a:ext uri="{FF2B5EF4-FFF2-40B4-BE49-F238E27FC236}">
                  <a16:creationId xmlns:a16="http://schemas.microsoft.com/office/drawing/2014/main" id="{00000000-0008-0000-0800-00001C010000}"/>
                </a:ext>
              </a:extLst>
            </xdr:cNvPr>
            <xdr:cNvSpPr/>
          </xdr:nvSpPr>
          <xdr:spPr>
            <a:xfrm>
              <a:off x="1435429" y="2597828"/>
              <a:ext cx="518933" cy="561658"/>
            </a:xfrm>
            <a:custGeom>
              <a:avLst/>
              <a:gdLst>
                <a:gd name="connsiteX0" fmla="*/ 94330 w 518933"/>
                <a:gd name="connsiteY0" fmla="*/ 0 h 561658"/>
                <a:gd name="connsiteX1" fmla="*/ 518933 w 518933"/>
                <a:gd name="connsiteY1" fmla="*/ 147079 h 561658"/>
                <a:gd name="connsiteX2" fmla="*/ 489668 w 518933"/>
                <a:gd name="connsiteY2" fmla="*/ 237279 h 561658"/>
                <a:gd name="connsiteX3" fmla="*/ 450000 w 518933"/>
                <a:gd name="connsiteY3" fmla="*/ 552173 h 561658"/>
                <a:gd name="connsiteX4" fmla="*/ 450479 w 518933"/>
                <a:gd name="connsiteY4" fmla="*/ 561658 h 561658"/>
                <a:gd name="connsiteX5" fmla="*/ 453 w 518933"/>
                <a:gd name="connsiteY5" fmla="*/ 561142 h 561658"/>
                <a:gd name="connsiteX6" fmla="*/ 453 w 518933"/>
                <a:gd name="connsiteY6" fmla="*/ 561141 h 561658"/>
                <a:gd name="connsiteX7" fmla="*/ 453 w 518933"/>
                <a:gd name="connsiteY7" fmla="*/ 561141 h 561658"/>
                <a:gd name="connsiteX8" fmla="*/ 0 w 518933"/>
                <a:gd name="connsiteY8" fmla="*/ 552173 h 561658"/>
                <a:gd name="connsiteX9" fmla="*/ 13739 w 518933"/>
                <a:gd name="connsiteY9" fmla="*/ 334381 h 561658"/>
                <a:gd name="connsiteX10" fmla="*/ 53835 w 518933"/>
                <a:gd name="connsiteY10" fmla="*/ 124817 h 561658"/>
                <a:gd name="connsiteX11" fmla="*/ 94330 w 518933"/>
                <a:gd name="connsiteY11" fmla="*/ 0 h 56165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518933" h="561658">
                  <a:moveTo>
                    <a:pt x="94330" y="0"/>
                  </a:moveTo>
                  <a:lnTo>
                    <a:pt x="518933" y="147079"/>
                  </a:lnTo>
                  <a:lnTo>
                    <a:pt x="489668" y="237279"/>
                  </a:lnTo>
                  <a:cubicBezTo>
                    <a:pt x="463773" y="337927"/>
                    <a:pt x="450000" y="443442"/>
                    <a:pt x="450000" y="552173"/>
                  </a:cubicBezTo>
                  <a:lnTo>
                    <a:pt x="450479" y="561658"/>
                  </a:lnTo>
                  <a:lnTo>
                    <a:pt x="453" y="561142"/>
                  </a:lnTo>
                  <a:lnTo>
                    <a:pt x="453" y="561141"/>
                  </a:lnTo>
                  <a:lnTo>
                    <a:pt x="453" y="561141"/>
                  </a:lnTo>
                  <a:lnTo>
                    <a:pt x="0" y="552173"/>
                  </a:lnTo>
                  <a:lnTo>
                    <a:pt x="13739" y="334381"/>
                  </a:lnTo>
                  <a:cubicBezTo>
                    <a:pt x="22805" y="263062"/>
                    <a:pt x="36263" y="193114"/>
                    <a:pt x="53835" y="124817"/>
                  </a:cubicBezTo>
                  <a:lnTo>
                    <a:pt x="94330" y="0"/>
                  </a:lnTo>
                  <a:close/>
                </a:path>
              </a:pathLst>
            </a:custGeom>
            <a:solidFill>
              <a:srgbClr val="66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85" name="Freeform 284">
              <a:extLst>
                <a:ext uri="{FF2B5EF4-FFF2-40B4-BE49-F238E27FC236}">
                  <a16:creationId xmlns:a16="http://schemas.microsoft.com/office/drawing/2014/main" id="{00000000-0008-0000-0800-00001D010000}"/>
                </a:ext>
              </a:extLst>
            </xdr:cNvPr>
            <xdr:cNvSpPr/>
          </xdr:nvSpPr>
          <xdr:spPr>
            <a:xfrm>
              <a:off x="3148593" y="3159402"/>
              <a:ext cx="9209" cy="8722"/>
            </a:xfrm>
            <a:custGeom>
              <a:avLst/>
              <a:gdLst>
                <a:gd name="connsiteX0" fmla="*/ 2377 w 9209"/>
                <a:gd name="connsiteY0" fmla="*/ 0 h 8722"/>
                <a:gd name="connsiteX1" fmla="*/ 6819 w 9209"/>
                <a:gd name="connsiteY1" fmla="*/ 1538 h 8722"/>
                <a:gd name="connsiteX2" fmla="*/ 4762 w 9209"/>
                <a:gd name="connsiteY2" fmla="*/ 1536 h 8722"/>
                <a:gd name="connsiteX3" fmla="*/ 9209 w 9209"/>
                <a:gd name="connsiteY3" fmla="*/ 8722 h 8722"/>
                <a:gd name="connsiteX4" fmla="*/ 0 w 9209"/>
                <a:gd name="connsiteY4" fmla="*/ 1531 h 8722"/>
                <a:gd name="connsiteX5" fmla="*/ 1428 w 9209"/>
                <a:gd name="connsiteY5" fmla="*/ 1533 h 8722"/>
                <a:gd name="connsiteX6" fmla="*/ 2377 w 9209"/>
                <a:gd name="connsiteY6" fmla="*/ 0 h 872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9209" h="8722">
                  <a:moveTo>
                    <a:pt x="2377" y="0"/>
                  </a:moveTo>
                  <a:lnTo>
                    <a:pt x="6819" y="1538"/>
                  </a:lnTo>
                  <a:lnTo>
                    <a:pt x="4762" y="1536"/>
                  </a:lnTo>
                  <a:lnTo>
                    <a:pt x="9209" y="8722"/>
                  </a:lnTo>
                  <a:lnTo>
                    <a:pt x="0" y="1531"/>
                  </a:lnTo>
                  <a:lnTo>
                    <a:pt x="1428" y="1533"/>
                  </a:lnTo>
                  <a:lnTo>
                    <a:pt x="2377"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86" name="EF.PR.1">
              <a:extLst>
                <a:ext uri="{FF2B5EF4-FFF2-40B4-BE49-F238E27FC236}">
                  <a16:creationId xmlns:a16="http://schemas.microsoft.com/office/drawing/2014/main" id="{00000000-0008-0000-0800-00001E010000}"/>
                </a:ext>
              </a:extLst>
            </xdr:cNvPr>
            <xdr:cNvSpPr/>
          </xdr:nvSpPr>
          <xdr:spPr>
            <a:xfrm>
              <a:off x="3155411" y="3160941"/>
              <a:ext cx="799420" cy="260727"/>
            </a:xfrm>
            <a:custGeom>
              <a:avLst/>
              <a:gdLst>
                <a:gd name="connsiteX0" fmla="*/ 0 w 799420"/>
                <a:gd name="connsiteY0" fmla="*/ 0 h 260727"/>
                <a:gd name="connsiteX1" fmla="*/ 799420 w 799420"/>
                <a:gd name="connsiteY1" fmla="*/ 917 h 260727"/>
                <a:gd name="connsiteX2" fmla="*/ 799420 w 799420"/>
                <a:gd name="connsiteY2" fmla="*/ 918 h 260727"/>
                <a:gd name="connsiteX3" fmla="*/ 799419 w 799420"/>
                <a:gd name="connsiteY3" fmla="*/ 918 h 260727"/>
                <a:gd name="connsiteX4" fmla="*/ 795835 w 799420"/>
                <a:gd name="connsiteY4" fmla="*/ 71879 h 260727"/>
                <a:gd name="connsiteX5" fmla="*/ 757458 w 799420"/>
                <a:gd name="connsiteY5" fmla="*/ 248852 h 260727"/>
                <a:gd name="connsiteX6" fmla="*/ 752693 w 799420"/>
                <a:gd name="connsiteY6" fmla="*/ 260727 h 260727"/>
                <a:gd name="connsiteX7" fmla="*/ 0 w 799420"/>
                <a:gd name="connsiteY7" fmla="*/ 0 h 26072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799420" h="260727">
                  <a:moveTo>
                    <a:pt x="0" y="0"/>
                  </a:moveTo>
                  <a:lnTo>
                    <a:pt x="799420" y="917"/>
                  </a:lnTo>
                  <a:lnTo>
                    <a:pt x="799420" y="918"/>
                  </a:lnTo>
                  <a:lnTo>
                    <a:pt x="799419" y="918"/>
                  </a:lnTo>
                  <a:lnTo>
                    <a:pt x="795835" y="71879"/>
                  </a:lnTo>
                  <a:cubicBezTo>
                    <a:pt x="789613" y="133146"/>
                    <a:pt x="776563" y="192395"/>
                    <a:pt x="757458" y="248852"/>
                  </a:cubicBezTo>
                  <a:lnTo>
                    <a:pt x="752693" y="260727"/>
                  </a:lnTo>
                  <a:lnTo>
                    <a:pt x="0"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87" name="EF.PR.4">
              <a:extLst>
                <a:ext uri="{FF2B5EF4-FFF2-40B4-BE49-F238E27FC236}">
                  <a16:creationId xmlns:a16="http://schemas.microsoft.com/office/drawing/2014/main" id="{00000000-0008-0000-0800-00001F010000}"/>
                </a:ext>
              </a:extLst>
            </xdr:cNvPr>
            <xdr:cNvSpPr/>
          </xdr:nvSpPr>
          <xdr:spPr>
            <a:xfrm>
              <a:off x="4758451" y="3162890"/>
              <a:ext cx="546301" cy="700607"/>
            </a:xfrm>
            <a:custGeom>
              <a:avLst/>
              <a:gdLst>
                <a:gd name="connsiteX0" fmla="*/ 96327 w 546301"/>
                <a:gd name="connsiteY0" fmla="*/ 0 h 700607"/>
                <a:gd name="connsiteX1" fmla="*/ 546301 w 546301"/>
                <a:gd name="connsiteY1" fmla="*/ 517 h 700607"/>
                <a:gd name="connsiteX2" fmla="*/ 535826 w 546301"/>
                <a:gd name="connsiteY2" fmla="*/ 207958 h 700607"/>
                <a:gd name="connsiteX3" fmla="*/ 433487 w 546301"/>
                <a:gd name="connsiteY3" fmla="*/ 679886 h 700607"/>
                <a:gd name="connsiteX4" fmla="*/ 425173 w 546301"/>
                <a:gd name="connsiteY4" fmla="*/ 700607 h 700607"/>
                <a:gd name="connsiteX5" fmla="*/ 0 w 546301"/>
                <a:gd name="connsiteY5" fmla="*/ 553331 h 700607"/>
                <a:gd name="connsiteX6" fmla="*/ 7131 w 546301"/>
                <a:gd name="connsiteY6" fmla="*/ 535559 h 700607"/>
                <a:gd name="connsiteX7" fmla="*/ 88149 w 546301"/>
                <a:gd name="connsiteY7" fmla="*/ 161950 h 700607"/>
                <a:gd name="connsiteX8" fmla="*/ 96327 w 546301"/>
                <a:gd name="connsiteY8" fmla="*/ 1 h 700607"/>
                <a:gd name="connsiteX9" fmla="*/ 96327 w 546301"/>
                <a:gd name="connsiteY9" fmla="*/ 1 h 700607"/>
                <a:gd name="connsiteX10" fmla="*/ 96327 w 546301"/>
                <a:gd name="connsiteY10" fmla="*/ 0 h 70060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546301" h="700607">
                  <a:moveTo>
                    <a:pt x="96327" y="0"/>
                  </a:moveTo>
                  <a:lnTo>
                    <a:pt x="546301" y="517"/>
                  </a:lnTo>
                  <a:lnTo>
                    <a:pt x="535826" y="207958"/>
                  </a:lnTo>
                  <a:cubicBezTo>
                    <a:pt x="519234" y="371337"/>
                    <a:pt x="484434" y="529334"/>
                    <a:pt x="433487" y="679886"/>
                  </a:cubicBezTo>
                  <a:lnTo>
                    <a:pt x="425173" y="700607"/>
                  </a:lnTo>
                  <a:lnTo>
                    <a:pt x="0" y="553331"/>
                  </a:lnTo>
                  <a:lnTo>
                    <a:pt x="7131" y="535559"/>
                  </a:lnTo>
                  <a:cubicBezTo>
                    <a:pt x="47464" y="416372"/>
                    <a:pt x="75014" y="291292"/>
                    <a:pt x="88149" y="161950"/>
                  </a:cubicBezTo>
                  <a:lnTo>
                    <a:pt x="96327" y="1"/>
                  </a:lnTo>
                  <a:lnTo>
                    <a:pt x="96327" y="1"/>
                  </a:lnTo>
                  <a:lnTo>
                    <a:pt x="96327"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88" name="EF.PR.5">
              <a:extLst>
                <a:ext uri="{FF2B5EF4-FFF2-40B4-BE49-F238E27FC236}">
                  <a16:creationId xmlns:a16="http://schemas.microsoft.com/office/drawing/2014/main" id="{00000000-0008-0000-0800-000020010000}"/>
                </a:ext>
              </a:extLst>
            </xdr:cNvPr>
            <xdr:cNvSpPr/>
          </xdr:nvSpPr>
          <xdr:spPr>
            <a:xfrm>
              <a:off x="5183625" y="3163406"/>
              <a:ext cx="661097" cy="877058"/>
            </a:xfrm>
            <a:custGeom>
              <a:avLst/>
              <a:gdLst>
                <a:gd name="connsiteX0" fmla="*/ 121128 w 661097"/>
                <a:gd name="connsiteY0" fmla="*/ 0 h 877058"/>
                <a:gd name="connsiteX1" fmla="*/ 661097 w 661097"/>
                <a:gd name="connsiteY1" fmla="*/ 619 h 877058"/>
                <a:gd name="connsiteX2" fmla="*/ 647865 w 661097"/>
                <a:gd name="connsiteY2" fmla="*/ 262653 h 877058"/>
                <a:gd name="connsiteX3" fmla="*/ 519942 w 661097"/>
                <a:gd name="connsiteY3" fmla="*/ 852563 h 877058"/>
                <a:gd name="connsiteX4" fmla="*/ 510889 w 661097"/>
                <a:gd name="connsiteY4" fmla="*/ 877058 h 877058"/>
                <a:gd name="connsiteX5" fmla="*/ 0 w 661097"/>
                <a:gd name="connsiteY5" fmla="*/ 700091 h 877058"/>
                <a:gd name="connsiteX6" fmla="*/ 8314 w 661097"/>
                <a:gd name="connsiteY6" fmla="*/ 679369 h 877058"/>
                <a:gd name="connsiteX7" fmla="*/ 110653 w 661097"/>
                <a:gd name="connsiteY7" fmla="*/ 207441 h 877058"/>
                <a:gd name="connsiteX8" fmla="*/ 121128 w 661097"/>
                <a:gd name="connsiteY8" fmla="*/ 0 h 87705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661097" h="877058">
                  <a:moveTo>
                    <a:pt x="121128" y="0"/>
                  </a:moveTo>
                  <a:lnTo>
                    <a:pt x="661097" y="619"/>
                  </a:lnTo>
                  <a:lnTo>
                    <a:pt x="647865" y="262653"/>
                  </a:lnTo>
                  <a:cubicBezTo>
                    <a:pt x="627125" y="466877"/>
                    <a:pt x="583625" y="664373"/>
                    <a:pt x="519942" y="852563"/>
                  </a:cubicBezTo>
                  <a:lnTo>
                    <a:pt x="510889" y="877058"/>
                  </a:lnTo>
                  <a:lnTo>
                    <a:pt x="0" y="700091"/>
                  </a:lnTo>
                  <a:lnTo>
                    <a:pt x="8314" y="679369"/>
                  </a:lnTo>
                  <a:cubicBezTo>
                    <a:pt x="59261" y="528817"/>
                    <a:pt x="94061" y="370820"/>
                    <a:pt x="110653" y="207441"/>
                  </a:cubicBezTo>
                  <a:lnTo>
                    <a:pt x="121128"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89" name="EF.RS.1">
              <a:extLst>
                <a:ext uri="{FF2B5EF4-FFF2-40B4-BE49-F238E27FC236}">
                  <a16:creationId xmlns:a16="http://schemas.microsoft.com/office/drawing/2014/main" id="{00000000-0008-0000-0800-000021010000}"/>
                </a:ext>
              </a:extLst>
            </xdr:cNvPr>
            <xdr:cNvSpPr/>
          </xdr:nvSpPr>
          <xdr:spPr>
            <a:xfrm>
              <a:off x="3157800" y="3168125"/>
              <a:ext cx="621486" cy="668174"/>
            </a:xfrm>
            <a:custGeom>
              <a:avLst/>
              <a:gdLst>
                <a:gd name="connsiteX0" fmla="*/ 0 w 621486"/>
                <a:gd name="connsiteY0" fmla="*/ 0 h 668174"/>
                <a:gd name="connsiteX1" fmla="*/ 621486 w 621486"/>
                <a:gd name="connsiteY1" fmla="*/ 485194 h 668174"/>
                <a:gd name="connsiteX2" fmla="*/ 573962 w 621486"/>
                <a:gd name="connsiteY2" fmla="*/ 540729 h 668174"/>
                <a:gd name="connsiteX3" fmla="*/ 510326 w 621486"/>
                <a:gd name="connsiteY3" fmla="*/ 600677 h 668174"/>
                <a:gd name="connsiteX4" fmla="*/ 440507 w 621486"/>
                <a:gd name="connsiteY4" fmla="*/ 653541 h 668174"/>
                <a:gd name="connsiteX5" fmla="*/ 413549 w 621486"/>
                <a:gd name="connsiteY5" fmla="*/ 668174 h 668174"/>
                <a:gd name="connsiteX6" fmla="*/ 0 w 621486"/>
                <a:gd name="connsiteY6" fmla="*/ 0 h 66817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621486" h="668174">
                  <a:moveTo>
                    <a:pt x="0" y="0"/>
                  </a:moveTo>
                  <a:lnTo>
                    <a:pt x="621486" y="485194"/>
                  </a:lnTo>
                  <a:lnTo>
                    <a:pt x="573962" y="540729"/>
                  </a:lnTo>
                  <a:lnTo>
                    <a:pt x="510326" y="600677"/>
                  </a:lnTo>
                  <a:cubicBezTo>
                    <a:pt x="488052" y="619512"/>
                    <a:pt x="464747" y="637165"/>
                    <a:pt x="440507" y="653541"/>
                  </a:cubicBezTo>
                  <a:lnTo>
                    <a:pt x="413549" y="668174"/>
                  </a:lnTo>
                  <a:lnTo>
                    <a:pt x="0"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90" name="Freeform 289">
              <a:extLst>
                <a:ext uri="{FF2B5EF4-FFF2-40B4-BE49-F238E27FC236}">
                  <a16:creationId xmlns:a16="http://schemas.microsoft.com/office/drawing/2014/main" id="{00000000-0008-0000-0800-000022010000}"/>
                </a:ext>
              </a:extLst>
            </xdr:cNvPr>
            <xdr:cNvSpPr/>
          </xdr:nvSpPr>
          <xdr:spPr>
            <a:xfrm>
              <a:off x="3779287" y="3421667"/>
              <a:ext cx="128818" cy="231652"/>
            </a:xfrm>
            <a:custGeom>
              <a:avLst/>
              <a:gdLst>
                <a:gd name="connsiteX0" fmla="*/ 128817 w 128818"/>
                <a:gd name="connsiteY0" fmla="*/ 0 h 231652"/>
                <a:gd name="connsiteX1" fmla="*/ 128818 w 128818"/>
                <a:gd name="connsiteY1" fmla="*/ 0 h 231652"/>
                <a:gd name="connsiteX2" fmla="*/ 100481 w 128818"/>
                <a:gd name="connsiteY2" fmla="*/ 70619 h 231652"/>
                <a:gd name="connsiteX3" fmla="*/ 9347 w 128818"/>
                <a:gd name="connsiteY3" fmla="*/ 220729 h 231652"/>
                <a:gd name="connsiteX4" fmla="*/ 0 w 128818"/>
                <a:gd name="connsiteY4" fmla="*/ 231652 h 231652"/>
                <a:gd name="connsiteX5" fmla="*/ 0 w 128818"/>
                <a:gd name="connsiteY5" fmla="*/ 231651 h 231652"/>
                <a:gd name="connsiteX6" fmla="*/ 9346 w 128818"/>
                <a:gd name="connsiteY6" fmla="*/ 220730 h 231652"/>
                <a:gd name="connsiteX7" fmla="*/ 100480 w 128818"/>
                <a:gd name="connsiteY7" fmla="*/ 70620 h 231652"/>
                <a:gd name="connsiteX8" fmla="*/ 128817 w 128818"/>
                <a:gd name="connsiteY8" fmla="*/ 0 h 23165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28818" h="231652">
                  <a:moveTo>
                    <a:pt x="128817" y="0"/>
                  </a:moveTo>
                  <a:lnTo>
                    <a:pt x="128818" y="0"/>
                  </a:lnTo>
                  <a:lnTo>
                    <a:pt x="100481" y="70619"/>
                  </a:lnTo>
                  <a:cubicBezTo>
                    <a:pt x="75514" y="124092"/>
                    <a:pt x="44879" y="174386"/>
                    <a:pt x="9347" y="220729"/>
                  </a:cubicBezTo>
                  <a:lnTo>
                    <a:pt x="0" y="231652"/>
                  </a:lnTo>
                  <a:lnTo>
                    <a:pt x="0" y="231651"/>
                  </a:lnTo>
                  <a:lnTo>
                    <a:pt x="9346" y="220730"/>
                  </a:lnTo>
                  <a:cubicBezTo>
                    <a:pt x="44878" y="174387"/>
                    <a:pt x="75513" y="124093"/>
                    <a:pt x="100480" y="70620"/>
                  </a:cubicBezTo>
                  <a:lnTo>
                    <a:pt x="128817"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91" name="Freeform 290">
              <a:extLst>
                <a:ext uri="{FF2B5EF4-FFF2-40B4-BE49-F238E27FC236}">
                  <a16:creationId xmlns:a16="http://schemas.microsoft.com/office/drawing/2014/main" id="{00000000-0008-0000-0800-000023010000}"/>
                </a:ext>
              </a:extLst>
            </xdr:cNvPr>
            <xdr:cNvSpPr/>
          </xdr:nvSpPr>
          <xdr:spPr>
            <a:xfrm>
              <a:off x="4488400" y="3716220"/>
              <a:ext cx="270051" cy="490704"/>
            </a:xfrm>
            <a:custGeom>
              <a:avLst/>
              <a:gdLst>
                <a:gd name="connsiteX0" fmla="*/ 270051 w 270051"/>
                <a:gd name="connsiteY0" fmla="*/ 0 h 490704"/>
                <a:gd name="connsiteX1" fmla="*/ 270051 w 270051"/>
                <a:gd name="connsiteY1" fmla="*/ 0 h 490704"/>
                <a:gd name="connsiteX2" fmla="*/ 207299 w 270051"/>
                <a:gd name="connsiteY2" fmla="*/ 156385 h 490704"/>
                <a:gd name="connsiteX3" fmla="*/ 14907 w 270051"/>
                <a:gd name="connsiteY3" fmla="*/ 473284 h 490704"/>
                <a:gd name="connsiteX4" fmla="*/ 0 w 270051"/>
                <a:gd name="connsiteY4" fmla="*/ 490704 h 490704"/>
                <a:gd name="connsiteX5" fmla="*/ 0 w 270051"/>
                <a:gd name="connsiteY5" fmla="*/ 490703 h 490704"/>
                <a:gd name="connsiteX6" fmla="*/ 14907 w 270051"/>
                <a:gd name="connsiteY6" fmla="*/ 473283 h 490704"/>
                <a:gd name="connsiteX7" fmla="*/ 207299 w 270051"/>
                <a:gd name="connsiteY7" fmla="*/ 156384 h 490704"/>
                <a:gd name="connsiteX8" fmla="*/ 270051 w 270051"/>
                <a:gd name="connsiteY8" fmla="*/ 0 h 49070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70051" h="490704">
                  <a:moveTo>
                    <a:pt x="270051" y="0"/>
                  </a:moveTo>
                  <a:lnTo>
                    <a:pt x="270051" y="0"/>
                  </a:lnTo>
                  <a:lnTo>
                    <a:pt x="207299" y="156385"/>
                  </a:lnTo>
                  <a:cubicBezTo>
                    <a:pt x="154592" y="269271"/>
                    <a:pt x="89917" y="375448"/>
                    <a:pt x="14907" y="473284"/>
                  </a:cubicBezTo>
                  <a:lnTo>
                    <a:pt x="0" y="490704"/>
                  </a:lnTo>
                  <a:lnTo>
                    <a:pt x="0" y="490703"/>
                  </a:lnTo>
                  <a:lnTo>
                    <a:pt x="14907" y="473283"/>
                  </a:lnTo>
                  <a:cubicBezTo>
                    <a:pt x="89917" y="375447"/>
                    <a:pt x="154592" y="269270"/>
                    <a:pt x="207299" y="156384"/>
                  </a:cubicBezTo>
                  <a:lnTo>
                    <a:pt x="270051"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92" name="Freeform 291">
              <a:extLst>
                <a:ext uri="{FF2B5EF4-FFF2-40B4-BE49-F238E27FC236}">
                  <a16:creationId xmlns:a16="http://schemas.microsoft.com/office/drawing/2014/main" id="{00000000-0008-0000-0800-000024010000}"/>
                </a:ext>
              </a:extLst>
            </xdr:cNvPr>
            <xdr:cNvSpPr/>
          </xdr:nvSpPr>
          <xdr:spPr>
            <a:xfrm>
              <a:off x="4842954" y="3863496"/>
              <a:ext cx="340670" cy="620230"/>
            </a:xfrm>
            <a:custGeom>
              <a:avLst/>
              <a:gdLst>
                <a:gd name="connsiteX0" fmla="*/ 340669 w 340670"/>
                <a:gd name="connsiteY0" fmla="*/ 0 h 620230"/>
                <a:gd name="connsiteX1" fmla="*/ 340670 w 340670"/>
                <a:gd name="connsiteY1" fmla="*/ 1 h 620230"/>
                <a:gd name="connsiteX2" fmla="*/ 260712 w 340670"/>
                <a:gd name="connsiteY2" fmla="*/ 199267 h 620230"/>
                <a:gd name="connsiteX3" fmla="*/ 17689 w 340670"/>
                <a:gd name="connsiteY3" fmla="*/ 599561 h 620230"/>
                <a:gd name="connsiteX4" fmla="*/ 1 w 340670"/>
                <a:gd name="connsiteY4" fmla="*/ 620230 h 620230"/>
                <a:gd name="connsiteX5" fmla="*/ 0 w 340670"/>
                <a:gd name="connsiteY5" fmla="*/ 620230 h 620230"/>
                <a:gd name="connsiteX6" fmla="*/ 17688 w 340670"/>
                <a:gd name="connsiteY6" fmla="*/ 599561 h 620230"/>
                <a:gd name="connsiteX7" fmla="*/ 260711 w 340670"/>
                <a:gd name="connsiteY7" fmla="*/ 199267 h 620230"/>
                <a:gd name="connsiteX8" fmla="*/ 340669 w 340670"/>
                <a:gd name="connsiteY8" fmla="*/ 0 h 62023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40670" h="620230">
                  <a:moveTo>
                    <a:pt x="340669" y="0"/>
                  </a:moveTo>
                  <a:lnTo>
                    <a:pt x="340670" y="1"/>
                  </a:lnTo>
                  <a:lnTo>
                    <a:pt x="260712" y="199267"/>
                  </a:lnTo>
                  <a:cubicBezTo>
                    <a:pt x="194134" y="341860"/>
                    <a:pt x="112439" y="475979"/>
                    <a:pt x="17689" y="599561"/>
                  </a:cubicBezTo>
                  <a:lnTo>
                    <a:pt x="1" y="620230"/>
                  </a:lnTo>
                  <a:lnTo>
                    <a:pt x="0" y="620230"/>
                  </a:lnTo>
                  <a:lnTo>
                    <a:pt x="17688" y="599561"/>
                  </a:lnTo>
                  <a:cubicBezTo>
                    <a:pt x="112438" y="475979"/>
                    <a:pt x="194133" y="341860"/>
                    <a:pt x="260711" y="199267"/>
                  </a:cubicBezTo>
                  <a:lnTo>
                    <a:pt x="340669"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93" name="EF.RS.4">
              <a:extLst>
                <a:ext uri="{FF2B5EF4-FFF2-40B4-BE49-F238E27FC236}">
                  <a16:creationId xmlns:a16="http://schemas.microsoft.com/office/drawing/2014/main" id="{00000000-0008-0000-0800-000025010000}"/>
                </a:ext>
              </a:extLst>
            </xdr:cNvPr>
            <xdr:cNvSpPr/>
          </xdr:nvSpPr>
          <xdr:spPr>
            <a:xfrm>
              <a:off x="4045318" y="4206925"/>
              <a:ext cx="797636" cy="777435"/>
            </a:xfrm>
            <a:custGeom>
              <a:avLst/>
              <a:gdLst>
                <a:gd name="connsiteX0" fmla="*/ 443081 w 797636"/>
                <a:gd name="connsiteY0" fmla="*/ 0 h 777435"/>
                <a:gd name="connsiteX1" fmla="*/ 797636 w 797636"/>
                <a:gd name="connsiteY1" fmla="*/ 276802 h 777435"/>
                <a:gd name="connsiteX2" fmla="*/ 663666 w 797636"/>
                <a:gd name="connsiteY2" fmla="*/ 433347 h 777435"/>
                <a:gd name="connsiteX3" fmla="*/ 307787 w 797636"/>
                <a:gd name="connsiteY3" fmla="*/ 734182 h 777435"/>
                <a:gd name="connsiteX4" fmla="*/ 236591 w 797636"/>
                <a:gd name="connsiteY4" fmla="*/ 777435 h 777435"/>
                <a:gd name="connsiteX5" fmla="*/ 0 w 797636"/>
                <a:gd name="connsiteY5" fmla="*/ 395171 h 777435"/>
                <a:gd name="connsiteX6" fmla="*/ 56187 w 797636"/>
                <a:gd name="connsiteY6" fmla="*/ 361036 h 777435"/>
                <a:gd name="connsiteX7" fmla="*/ 337925 w 797636"/>
                <a:gd name="connsiteY7" fmla="*/ 122875 h 777435"/>
                <a:gd name="connsiteX8" fmla="*/ 443081 w 797636"/>
                <a:gd name="connsiteY8" fmla="*/ 0 h 77743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797636" h="777435">
                  <a:moveTo>
                    <a:pt x="443081" y="0"/>
                  </a:moveTo>
                  <a:lnTo>
                    <a:pt x="797636" y="276802"/>
                  </a:lnTo>
                  <a:lnTo>
                    <a:pt x="663666" y="433347"/>
                  </a:lnTo>
                  <a:cubicBezTo>
                    <a:pt x="556378" y="545879"/>
                    <a:pt x="437064" y="646844"/>
                    <a:pt x="307787" y="734182"/>
                  </a:cubicBezTo>
                  <a:lnTo>
                    <a:pt x="236591" y="777435"/>
                  </a:lnTo>
                  <a:lnTo>
                    <a:pt x="0" y="395171"/>
                  </a:lnTo>
                  <a:lnTo>
                    <a:pt x="56187" y="361036"/>
                  </a:lnTo>
                  <a:cubicBezTo>
                    <a:pt x="158531" y="291894"/>
                    <a:pt x="252988" y="211963"/>
                    <a:pt x="337925" y="122875"/>
                  </a:cubicBezTo>
                  <a:lnTo>
                    <a:pt x="443081" y="0"/>
                  </a:lnTo>
                  <a:close/>
                </a:path>
              </a:pathLst>
            </a:custGeom>
            <a:solidFill>
              <a:srgbClr val="66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94" name="EF.RS.5">
              <a:extLst>
                <a:ext uri="{FF2B5EF4-FFF2-40B4-BE49-F238E27FC236}">
                  <a16:creationId xmlns:a16="http://schemas.microsoft.com/office/drawing/2014/main" id="{00000000-0008-0000-0800-000026010000}"/>
                </a:ext>
              </a:extLst>
            </xdr:cNvPr>
            <xdr:cNvSpPr/>
          </xdr:nvSpPr>
          <xdr:spPr>
            <a:xfrm>
              <a:off x="4281910" y="4483726"/>
              <a:ext cx="986512" cy="959350"/>
            </a:xfrm>
            <a:custGeom>
              <a:avLst/>
              <a:gdLst>
                <a:gd name="connsiteX0" fmla="*/ 561045 w 986512"/>
                <a:gd name="connsiteY0" fmla="*/ 0 h 959350"/>
                <a:gd name="connsiteX1" fmla="*/ 986512 w 986512"/>
                <a:gd name="connsiteY1" fmla="*/ 332163 h 959350"/>
                <a:gd name="connsiteX2" fmla="*/ 817964 w 986512"/>
                <a:gd name="connsiteY2" fmla="*/ 529113 h 959350"/>
                <a:gd name="connsiteX3" fmla="*/ 373115 w 986512"/>
                <a:gd name="connsiteY3" fmla="*/ 905156 h 959350"/>
                <a:gd name="connsiteX4" fmla="*/ 283910 w 986512"/>
                <a:gd name="connsiteY4" fmla="*/ 959350 h 959350"/>
                <a:gd name="connsiteX5" fmla="*/ 0 w 986512"/>
                <a:gd name="connsiteY5" fmla="*/ 500633 h 959350"/>
                <a:gd name="connsiteX6" fmla="*/ 71196 w 986512"/>
                <a:gd name="connsiteY6" fmla="*/ 457380 h 959350"/>
                <a:gd name="connsiteX7" fmla="*/ 427075 w 986512"/>
                <a:gd name="connsiteY7" fmla="*/ 156545 h 959350"/>
                <a:gd name="connsiteX8" fmla="*/ 561045 w 986512"/>
                <a:gd name="connsiteY8" fmla="*/ 0 h 9593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986512" h="959350">
                  <a:moveTo>
                    <a:pt x="561045" y="0"/>
                  </a:moveTo>
                  <a:lnTo>
                    <a:pt x="986512" y="332163"/>
                  </a:lnTo>
                  <a:lnTo>
                    <a:pt x="817964" y="529113"/>
                  </a:lnTo>
                  <a:cubicBezTo>
                    <a:pt x="683853" y="669778"/>
                    <a:pt x="534711" y="795984"/>
                    <a:pt x="373115" y="905156"/>
                  </a:cubicBezTo>
                  <a:lnTo>
                    <a:pt x="283910" y="959350"/>
                  </a:lnTo>
                  <a:lnTo>
                    <a:pt x="0" y="500633"/>
                  </a:lnTo>
                  <a:lnTo>
                    <a:pt x="71196" y="457380"/>
                  </a:lnTo>
                  <a:cubicBezTo>
                    <a:pt x="200473" y="370042"/>
                    <a:pt x="319787" y="269077"/>
                    <a:pt x="427075" y="156545"/>
                  </a:cubicBezTo>
                  <a:lnTo>
                    <a:pt x="561045" y="0"/>
                  </a:lnTo>
                  <a:close/>
                </a:path>
              </a:pathLst>
            </a:custGeom>
            <a:solidFill>
              <a:srgbClr val="66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95" name="Freeform 294">
              <a:extLst>
                <a:ext uri="{FF2B5EF4-FFF2-40B4-BE49-F238E27FC236}">
                  <a16:creationId xmlns:a16="http://schemas.microsoft.com/office/drawing/2014/main" id="{00000000-0008-0000-0800-000027010000}"/>
                </a:ext>
              </a:extLst>
            </xdr:cNvPr>
            <xdr:cNvSpPr/>
          </xdr:nvSpPr>
          <xdr:spPr>
            <a:xfrm>
              <a:off x="1441460" y="1314621"/>
              <a:ext cx="569166" cy="513552"/>
            </a:xfrm>
            <a:custGeom>
              <a:avLst/>
              <a:gdLst>
                <a:gd name="connsiteX0" fmla="*/ 569166 w 569166"/>
                <a:gd name="connsiteY0" fmla="*/ 0 h 513552"/>
                <a:gd name="connsiteX1" fmla="*/ 569166 w 569166"/>
                <a:gd name="connsiteY1" fmla="*/ 1 h 513552"/>
                <a:gd name="connsiteX2" fmla="*/ 496291 w 569166"/>
                <a:gd name="connsiteY2" fmla="*/ 44274 h 513552"/>
                <a:gd name="connsiteX3" fmla="*/ 105097 w 569166"/>
                <a:gd name="connsiteY3" fmla="*/ 383045 h 513552"/>
                <a:gd name="connsiteX4" fmla="*/ 0 w 569166"/>
                <a:gd name="connsiteY4" fmla="*/ 513552 h 513552"/>
                <a:gd name="connsiteX5" fmla="*/ 0 w 569166"/>
                <a:gd name="connsiteY5" fmla="*/ 513552 h 513552"/>
                <a:gd name="connsiteX6" fmla="*/ 105097 w 569166"/>
                <a:gd name="connsiteY6" fmla="*/ 383044 h 513552"/>
                <a:gd name="connsiteX7" fmla="*/ 496291 w 569166"/>
                <a:gd name="connsiteY7" fmla="*/ 44273 h 513552"/>
                <a:gd name="connsiteX8" fmla="*/ 569166 w 569166"/>
                <a:gd name="connsiteY8" fmla="*/ 0 h 51355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569166" h="513552">
                  <a:moveTo>
                    <a:pt x="569166" y="0"/>
                  </a:moveTo>
                  <a:lnTo>
                    <a:pt x="569166" y="1"/>
                  </a:lnTo>
                  <a:lnTo>
                    <a:pt x="496291" y="44274"/>
                  </a:lnTo>
                  <a:cubicBezTo>
                    <a:pt x="352650" y="141316"/>
                    <a:pt x="221310" y="255182"/>
                    <a:pt x="105097" y="383045"/>
                  </a:cubicBezTo>
                  <a:lnTo>
                    <a:pt x="0" y="513552"/>
                  </a:lnTo>
                  <a:lnTo>
                    <a:pt x="0" y="513552"/>
                  </a:lnTo>
                  <a:lnTo>
                    <a:pt x="105097" y="383044"/>
                  </a:lnTo>
                  <a:cubicBezTo>
                    <a:pt x="221310" y="255181"/>
                    <a:pt x="352650" y="141315"/>
                    <a:pt x="496291" y="44273"/>
                  </a:cubicBezTo>
                  <a:lnTo>
                    <a:pt x="569166"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96" name="PC.SC.5">
              <a:extLst>
                <a:ext uri="{FF2B5EF4-FFF2-40B4-BE49-F238E27FC236}">
                  <a16:creationId xmlns:a16="http://schemas.microsoft.com/office/drawing/2014/main" id="{00000000-0008-0000-0800-000028010000}"/>
                </a:ext>
              </a:extLst>
            </xdr:cNvPr>
            <xdr:cNvSpPr/>
          </xdr:nvSpPr>
          <xdr:spPr>
            <a:xfrm>
              <a:off x="592110" y="1494280"/>
              <a:ext cx="849351" cy="955479"/>
            </a:xfrm>
            <a:custGeom>
              <a:avLst/>
              <a:gdLst>
                <a:gd name="connsiteX0" fmla="*/ 421667 w 849351"/>
                <a:gd name="connsiteY0" fmla="*/ 0 h 955479"/>
                <a:gd name="connsiteX1" fmla="*/ 849351 w 849351"/>
                <a:gd name="connsiteY1" fmla="*/ 333894 h 955479"/>
                <a:gd name="connsiteX2" fmla="*/ 791828 w 849351"/>
                <a:gd name="connsiteY2" fmla="*/ 405324 h 955479"/>
                <a:gd name="connsiteX3" fmla="*/ 543144 w 849351"/>
                <a:gd name="connsiteY3" fmla="*/ 863703 h 955479"/>
                <a:gd name="connsiteX4" fmla="*/ 510186 w 849351"/>
                <a:gd name="connsiteY4" fmla="*/ 955479 h 955479"/>
                <a:gd name="connsiteX5" fmla="*/ 0 w 849351"/>
                <a:gd name="connsiteY5" fmla="*/ 778755 h 955479"/>
                <a:gd name="connsiteX6" fmla="*/ 40600 w 849351"/>
                <a:gd name="connsiteY6" fmla="*/ 665700 h 955479"/>
                <a:gd name="connsiteX7" fmla="*/ 351455 w 849351"/>
                <a:gd name="connsiteY7" fmla="*/ 92726 h 955479"/>
                <a:gd name="connsiteX8" fmla="*/ 421667 w 849351"/>
                <a:gd name="connsiteY8" fmla="*/ 0 h 9554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849351" h="955479">
                  <a:moveTo>
                    <a:pt x="421667" y="0"/>
                  </a:moveTo>
                  <a:lnTo>
                    <a:pt x="849351" y="333894"/>
                  </a:lnTo>
                  <a:lnTo>
                    <a:pt x="791828" y="405324"/>
                  </a:lnTo>
                  <a:cubicBezTo>
                    <a:pt x="691449" y="546477"/>
                    <a:pt x="607612" y="700212"/>
                    <a:pt x="543144" y="863703"/>
                  </a:cubicBezTo>
                  <a:lnTo>
                    <a:pt x="510186" y="955479"/>
                  </a:lnTo>
                  <a:lnTo>
                    <a:pt x="0" y="778755"/>
                  </a:lnTo>
                  <a:lnTo>
                    <a:pt x="40600" y="665700"/>
                  </a:lnTo>
                  <a:cubicBezTo>
                    <a:pt x="121185" y="461336"/>
                    <a:pt x="225982" y="269166"/>
                    <a:pt x="351455" y="92726"/>
                  </a:cubicBezTo>
                  <a:lnTo>
                    <a:pt x="421667" y="0"/>
                  </a:lnTo>
                  <a:close/>
                </a:path>
              </a:pathLst>
            </a:custGeom>
            <a:solidFill>
              <a:srgbClr val="66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97" name="PC.SC.4">
              <a:extLst>
                <a:ext uri="{FF2B5EF4-FFF2-40B4-BE49-F238E27FC236}">
                  <a16:creationId xmlns:a16="http://schemas.microsoft.com/office/drawing/2014/main" id="{00000000-0008-0000-0800-000029010000}"/>
                </a:ext>
              </a:extLst>
            </xdr:cNvPr>
            <xdr:cNvSpPr/>
          </xdr:nvSpPr>
          <xdr:spPr>
            <a:xfrm>
              <a:off x="1102297" y="1828174"/>
              <a:ext cx="693285" cy="769655"/>
            </a:xfrm>
            <a:custGeom>
              <a:avLst/>
              <a:gdLst>
                <a:gd name="connsiteX0" fmla="*/ 339164 w 693285"/>
                <a:gd name="connsiteY0" fmla="*/ 0 h 769655"/>
                <a:gd name="connsiteX1" fmla="*/ 693285 w 693285"/>
                <a:gd name="connsiteY1" fmla="*/ 276463 h 769655"/>
                <a:gd name="connsiteX2" fmla="*/ 648618 w 693285"/>
                <a:gd name="connsiteY2" fmla="*/ 331929 h 769655"/>
                <a:gd name="connsiteX3" fmla="*/ 451743 w 693285"/>
                <a:gd name="connsiteY3" fmla="*/ 694813 h 769655"/>
                <a:gd name="connsiteX4" fmla="*/ 427462 w 693285"/>
                <a:gd name="connsiteY4" fmla="*/ 769655 h 769655"/>
                <a:gd name="connsiteX5" fmla="*/ 0 w 693285"/>
                <a:gd name="connsiteY5" fmla="*/ 621585 h 769655"/>
                <a:gd name="connsiteX6" fmla="*/ 32957 w 693285"/>
                <a:gd name="connsiteY6" fmla="*/ 529810 h 769655"/>
                <a:gd name="connsiteX7" fmla="*/ 281641 w 693285"/>
                <a:gd name="connsiteY7" fmla="*/ 71431 h 769655"/>
                <a:gd name="connsiteX8" fmla="*/ 339164 w 693285"/>
                <a:gd name="connsiteY8" fmla="*/ 0 h 76965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693285" h="769655">
                  <a:moveTo>
                    <a:pt x="339164" y="0"/>
                  </a:moveTo>
                  <a:lnTo>
                    <a:pt x="693285" y="276463"/>
                  </a:lnTo>
                  <a:lnTo>
                    <a:pt x="648618" y="331929"/>
                  </a:lnTo>
                  <a:cubicBezTo>
                    <a:pt x="569152" y="443675"/>
                    <a:pt x="502781" y="565382"/>
                    <a:pt x="451743" y="694813"/>
                  </a:cubicBezTo>
                  <a:lnTo>
                    <a:pt x="427462" y="769655"/>
                  </a:lnTo>
                  <a:lnTo>
                    <a:pt x="0" y="621585"/>
                  </a:lnTo>
                  <a:lnTo>
                    <a:pt x="32957" y="529810"/>
                  </a:lnTo>
                  <a:cubicBezTo>
                    <a:pt x="97425" y="366319"/>
                    <a:pt x="181262" y="212584"/>
                    <a:pt x="281641" y="71431"/>
                  </a:cubicBezTo>
                  <a:lnTo>
                    <a:pt x="339164" y="0"/>
                  </a:lnTo>
                  <a:close/>
                </a:path>
              </a:pathLst>
            </a:custGeom>
            <a:solidFill>
              <a:srgbClr val="66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98" name="PC.SC.3">
              <a:extLst>
                <a:ext uri="{FF2B5EF4-FFF2-40B4-BE49-F238E27FC236}">
                  <a16:creationId xmlns:a16="http://schemas.microsoft.com/office/drawing/2014/main" id="{00000000-0008-0000-0800-00002A010000}"/>
                </a:ext>
              </a:extLst>
            </xdr:cNvPr>
            <xdr:cNvSpPr/>
          </xdr:nvSpPr>
          <xdr:spPr>
            <a:xfrm>
              <a:off x="1529759" y="2104637"/>
              <a:ext cx="619945" cy="640271"/>
            </a:xfrm>
            <a:custGeom>
              <a:avLst/>
              <a:gdLst>
                <a:gd name="connsiteX0" fmla="*/ 265823 w 619945"/>
                <a:gd name="connsiteY0" fmla="*/ 0 h 640271"/>
                <a:gd name="connsiteX1" fmla="*/ 619945 w 619945"/>
                <a:gd name="connsiteY1" fmla="*/ 276463 h 640271"/>
                <a:gd name="connsiteX2" fmla="*/ 588133 w 619945"/>
                <a:gd name="connsiteY2" fmla="*/ 315966 h 640271"/>
                <a:gd name="connsiteX3" fmla="*/ 443068 w 619945"/>
                <a:gd name="connsiteY3" fmla="*/ 583354 h 640271"/>
                <a:gd name="connsiteX4" fmla="*/ 424603 w 619945"/>
                <a:gd name="connsiteY4" fmla="*/ 640271 h 640271"/>
                <a:gd name="connsiteX5" fmla="*/ 0 w 619945"/>
                <a:gd name="connsiteY5" fmla="*/ 493192 h 640271"/>
                <a:gd name="connsiteX6" fmla="*/ 24281 w 619945"/>
                <a:gd name="connsiteY6" fmla="*/ 418351 h 640271"/>
                <a:gd name="connsiteX7" fmla="*/ 221156 w 619945"/>
                <a:gd name="connsiteY7" fmla="*/ 55467 h 640271"/>
                <a:gd name="connsiteX8" fmla="*/ 265823 w 619945"/>
                <a:gd name="connsiteY8" fmla="*/ 0 h 64027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619945" h="640271">
                  <a:moveTo>
                    <a:pt x="265823" y="0"/>
                  </a:moveTo>
                  <a:lnTo>
                    <a:pt x="619945" y="276463"/>
                  </a:lnTo>
                  <a:lnTo>
                    <a:pt x="588133" y="315966"/>
                  </a:lnTo>
                  <a:cubicBezTo>
                    <a:pt x="529580" y="398305"/>
                    <a:pt x="480675" y="487985"/>
                    <a:pt x="443068" y="583354"/>
                  </a:cubicBezTo>
                  <a:lnTo>
                    <a:pt x="424603" y="640271"/>
                  </a:lnTo>
                  <a:lnTo>
                    <a:pt x="0" y="493192"/>
                  </a:lnTo>
                  <a:lnTo>
                    <a:pt x="24281" y="418351"/>
                  </a:lnTo>
                  <a:cubicBezTo>
                    <a:pt x="75319" y="288920"/>
                    <a:pt x="141690" y="167213"/>
                    <a:pt x="221156" y="55467"/>
                  </a:cubicBezTo>
                  <a:lnTo>
                    <a:pt x="265823" y="0"/>
                  </a:lnTo>
                  <a:close/>
                </a:path>
              </a:pathLst>
            </a:custGeom>
            <a:solidFill>
              <a:srgbClr val="66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299" name="Freeform 298">
              <a:extLst>
                <a:ext uri="{FF2B5EF4-FFF2-40B4-BE49-F238E27FC236}">
                  <a16:creationId xmlns:a16="http://schemas.microsoft.com/office/drawing/2014/main" id="{00000000-0008-0000-0800-00002B010000}"/>
                </a:ext>
              </a:extLst>
            </xdr:cNvPr>
            <xdr:cNvSpPr/>
          </xdr:nvSpPr>
          <xdr:spPr>
            <a:xfrm>
              <a:off x="985428" y="2449759"/>
              <a:ext cx="116868" cy="700243"/>
            </a:xfrm>
            <a:custGeom>
              <a:avLst/>
              <a:gdLst>
                <a:gd name="connsiteX0" fmla="*/ 116867 w 116868"/>
                <a:gd name="connsiteY0" fmla="*/ 0 h 700243"/>
                <a:gd name="connsiteX1" fmla="*/ 116868 w 116868"/>
                <a:gd name="connsiteY1" fmla="*/ 0 h 700243"/>
                <a:gd name="connsiteX2" fmla="*/ 105150 w 116868"/>
                <a:gd name="connsiteY2" fmla="*/ 32629 h 700243"/>
                <a:gd name="connsiteX3" fmla="*/ 4383 w 116868"/>
                <a:gd name="connsiteY3" fmla="*/ 561524 h 700243"/>
                <a:gd name="connsiteX4" fmla="*/ 0 w 116868"/>
                <a:gd name="connsiteY4" fmla="*/ 700243 h 700243"/>
                <a:gd name="connsiteX5" fmla="*/ 0 w 116868"/>
                <a:gd name="connsiteY5" fmla="*/ 700242 h 700243"/>
                <a:gd name="connsiteX6" fmla="*/ 105150 w 116868"/>
                <a:gd name="connsiteY6" fmla="*/ 32628 h 700243"/>
                <a:gd name="connsiteX7" fmla="*/ 116867 w 116868"/>
                <a:gd name="connsiteY7" fmla="*/ 0 h 70024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116868" h="700243">
                  <a:moveTo>
                    <a:pt x="116867" y="0"/>
                  </a:moveTo>
                  <a:lnTo>
                    <a:pt x="116868" y="0"/>
                  </a:lnTo>
                  <a:lnTo>
                    <a:pt x="105150" y="32629"/>
                  </a:lnTo>
                  <a:cubicBezTo>
                    <a:pt x="50543" y="200821"/>
                    <a:pt x="16011" y="378062"/>
                    <a:pt x="4383" y="561524"/>
                  </a:cubicBezTo>
                  <a:lnTo>
                    <a:pt x="0" y="700243"/>
                  </a:lnTo>
                  <a:lnTo>
                    <a:pt x="0" y="700242"/>
                  </a:lnTo>
                  <a:cubicBezTo>
                    <a:pt x="0" y="467247"/>
                    <a:pt x="36891" y="242868"/>
                    <a:pt x="105150" y="32628"/>
                  </a:cubicBezTo>
                  <a:lnTo>
                    <a:pt x="116867"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00" name="Freeform 299">
              <a:extLst>
                <a:ext uri="{FF2B5EF4-FFF2-40B4-BE49-F238E27FC236}">
                  <a16:creationId xmlns:a16="http://schemas.microsoft.com/office/drawing/2014/main" id="{00000000-0008-0000-0800-00002C010000}"/>
                </a:ext>
              </a:extLst>
            </xdr:cNvPr>
            <xdr:cNvSpPr/>
          </xdr:nvSpPr>
          <xdr:spPr>
            <a:xfrm>
              <a:off x="1435428" y="2597829"/>
              <a:ext cx="94330" cy="552173"/>
            </a:xfrm>
            <a:custGeom>
              <a:avLst/>
              <a:gdLst>
                <a:gd name="connsiteX0" fmla="*/ 94330 w 94330"/>
                <a:gd name="connsiteY0" fmla="*/ 0 h 552173"/>
                <a:gd name="connsiteX1" fmla="*/ 94330 w 94330"/>
                <a:gd name="connsiteY1" fmla="*/ 0 h 552173"/>
                <a:gd name="connsiteX2" fmla="*/ 53835 w 94330"/>
                <a:gd name="connsiteY2" fmla="*/ 124817 h 552173"/>
                <a:gd name="connsiteX3" fmla="*/ 13739 w 94330"/>
                <a:gd name="connsiteY3" fmla="*/ 334381 h 552173"/>
                <a:gd name="connsiteX4" fmla="*/ 0 w 94330"/>
                <a:gd name="connsiteY4" fmla="*/ 552173 h 552173"/>
                <a:gd name="connsiteX5" fmla="*/ 0 w 94330"/>
                <a:gd name="connsiteY5" fmla="*/ 552172 h 552173"/>
                <a:gd name="connsiteX6" fmla="*/ 53835 w 94330"/>
                <a:gd name="connsiteY6" fmla="*/ 124816 h 552173"/>
                <a:gd name="connsiteX7" fmla="*/ 94330 w 94330"/>
                <a:gd name="connsiteY7" fmla="*/ 0 h 55217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94330" h="552173">
                  <a:moveTo>
                    <a:pt x="94330" y="0"/>
                  </a:moveTo>
                  <a:lnTo>
                    <a:pt x="94330" y="0"/>
                  </a:lnTo>
                  <a:lnTo>
                    <a:pt x="53835" y="124817"/>
                  </a:lnTo>
                  <a:cubicBezTo>
                    <a:pt x="36263" y="193114"/>
                    <a:pt x="22805" y="263062"/>
                    <a:pt x="13739" y="334381"/>
                  </a:cubicBezTo>
                  <a:lnTo>
                    <a:pt x="0" y="552173"/>
                  </a:lnTo>
                  <a:lnTo>
                    <a:pt x="0" y="552172"/>
                  </a:lnTo>
                  <a:cubicBezTo>
                    <a:pt x="0" y="404608"/>
                    <a:pt x="18691" y="261410"/>
                    <a:pt x="53835" y="124816"/>
                  </a:cubicBezTo>
                  <a:lnTo>
                    <a:pt x="94330"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01" name="Freeform 300">
              <a:extLst>
                <a:ext uri="{FF2B5EF4-FFF2-40B4-BE49-F238E27FC236}">
                  <a16:creationId xmlns:a16="http://schemas.microsoft.com/office/drawing/2014/main" id="{00000000-0008-0000-0800-00002D010000}"/>
                </a:ext>
              </a:extLst>
            </xdr:cNvPr>
            <xdr:cNvSpPr/>
          </xdr:nvSpPr>
          <xdr:spPr>
            <a:xfrm>
              <a:off x="1435429" y="3150001"/>
              <a:ext cx="453" cy="8968"/>
            </a:xfrm>
            <a:custGeom>
              <a:avLst/>
              <a:gdLst>
                <a:gd name="connsiteX0" fmla="*/ 0 w 453"/>
                <a:gd name="connsiteY0" fmla="*/ 0 h 8968"/>
                <a:gd name="connsiteX1" fmla="*/ 453 w 453"/>
                <a:gd name="connsiteY1" fmla="*/ 8968 h 8968"/>
                <a:gd name="connsiteX2" fmla="*/ 453 w 453"/>
                <a:gd name="connsiteY2" fmla="*/ 8968 h 8968"/>
                <a:gd name="connsiteX3" fmla="*/ 0 w 453"/>
                <a:gd name="connsiteY3" fmla="*/ 0 h 8968"/>
                <a:gd name="connsiteX4" fmla="*/ 0 w 453"/>
                <a:gd name="connsiteY4" fmla="*/ 0 h 8968"/>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453" h="8968">
                  <a:moveTo>
                    <a:pt x="0" y="0"/>
                  </a:moveTo>
                  <a:lnTo>
                    <a:pt x="453" y="8968"/>
                  </a:lnTo>
                  <a:lnTo>
                    <a:pt x="453" y="8968"/>
                  </a:lnTo>
                  <a:lnTo>
                    <a:pt x="0" y="0"/>
                  </a:lnTo>
                  <a:lnTo>
                    <a:pt x="0"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02" name="Freeform 301">
              <a:extLst>
                <a:ext uri="{FF2B5EF4-FFF2-40B4-BE49-F238E27FC236}">
                  <a16:creationId xmlns:a16="http://schemas.microsoft.com/office/drawing/2014/main" id="{00000000-0008-0000-0800-00002E010000}"/>
                </a:ext>
              </a:extLst>
            </xdr:cNvPr>
            <xdr:cNvSpPr/>
          </xdr:nvSpPr>
          <xdr:spPr>
            <a:xfrm>
              <a:off x="3143169" y="3156701"/>
              <a:ext cx="7800" cy="4235"/>
            </a:xfrm>
            <a:custGeom>
              <a:avLst/>
              <a:gdLst>
                <a:gd name="connsiteX0" fmla="*/ 0 w 7800"/>
                <a:gd name="connsiteY0" fmla="*/ 0 h 4235"/>
                <a:gd name="connsiteX1" fmla="*/ 7800 w 7800"/>
                <a:gd name="connsiteY1" fmla="*/ 2702 h 4235"/>
                <a:gd name="connsiteX2" fmla="*/ 6851 w 7800"/>
                <a:gd name="connsiteY2" fmla="*/ 4235 h 4235"/>
                <a:gd name="connsiteX3" fmla="*/ 5423 w 7800"/>
                <a:gd name="connsiteY3" fmla="*/ 4233 h 4235"/>
                <a:gd name="connsiteX4" fmla="*/ 0 w 7800"/>
                <a:gd name="connsiteY4" fmla="*/ 0 h 423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7800" h="4235">
                  <a:moveTo>
                    <a:pt x="0" y="0"/>
                  </a:moveTo>
                  <a:lnTo>
                    <a:pt x="7800" y="2702"/>
                  </a:lnTo>
                  <a:lnTo>
                    <a:pt x="6851" y="4235"/>
                  </a:lnTo>
                  <a:lnTo>
                    <a:pt x="5423" y="4233"/>
                  </a:lnTo>
                  <a:lnTo>
                    <a:pt x="0"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03" name="EF.HA.1">
              <a:extLst>
                <a:ext uri="{FF2B5EF4-FFF2-40B4-BE49-F238E27FC236}">
                  <a16:creationId xmlns:a16="http://schemas.microsoft.com/office/drawing/2014/main" id="{00000000-0008-0000-0800-00002F010000}"/>
                </a:ext>
              </a:extLst>
            </xdr:cNvPr>
            <xdr:cNvSpPr/>
          </xdr:nvSpPr>
          <xdr:spPr>
            <a:xfrm>
              <a:off x="3153354" y="3160938"/>
              <a:ext cx="754750" cy="492380"/>
            </a:xfrm>
            <a:custGeom>
              <a:avLst/>
              <a:gdLst>
                <a:gd name="connsiteX0" fmla="*/ 0 w 754750"/>
                <a:gd name="connsiteY0" fmla="*/ 0 h 492380"/>
                <a:gd name="connsiteX1" fmla="*/ 2057 w 754750"/>
                <a:gd name="connsiteY1" fmla="*/ 2 h 492380"/>
                <a:gd name="connsiteX2" fmla="*/ 754750 w 754750"/>
                <a:gd name="connsiteY2" fmla="*/ 260729 h 492380"/>
                <a:gd name="connsiteX3" fmla="*/ 726413 w 754750"/>
                <a:gd name="connsiteY3" fmla="*/ 331349 h 492380"/>
                <a:gd name="connsiteX4" fmla="*/ 635279 w 754750"/>
                <a:gd name="connsiteY4" fmla="*/ 481459 h 492380"/>
                <a:gd name="connsiteX5" fmla="*/ 625933 w 754750"/>
                <a:gd name="connsiteY5" fmla="*/ 492380 h 492380"/>
                <a:gd name="connsiteX6" fmla="*/ 4447 w 754750"/>
                <a:gd name="connsiteY6" fmla="*/ 7186 h 492380"/>
                <a:gd name="connsiteX7" fmla="*/ 0 w 754750"/>
                <a:gd name="connsiteY7" fmla="*/ 0 h 49238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754750" h="492380">
                  <a:moveTo>
                    <a:pt x="0" y="0"/>
                  </a:moveTo>
                  <a:lnTo>
                    <a:pt x="2057" y="2"/>
                  </a:lnTo>
                  <a:lnTo>
                    <a:pt x="754750" y="260729"/>
                  </a:lnTo>
                  <a:lnTo>
                    <a:pt x="726413" y="331349"/>
                  </a:lnTo>
                  <a:cubicBezTo>
                    <a:pt x="701446" y="384822"/>
                    <a:pt x="670811" y="435116"/>
                    <a:pt x="635279" y="481459"/>
                  </a:cubicBezTo>
                  <a:lnTo>
                    <a:pt x="625933" y="492380"/>
                  </a:lnTo>
                  <a:lnTo>
                    <a:pt x="4447" y="7186"/>
                  </a:lnTo>
                  <a:lnTo>
                    <a:pt x="0"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04" name="Freeform 303">
              <a:extLst>
                <a:ext uri="{FF2B5EF4-FFF2-40B4-BE49-F238E27FC236}">
                  <a16:creationId xmlns:a16="http://schemas.microsoft.com/office/drawing/2014/main" id="{00000000-0008-0000-0800-000030010000}"/>
                </a:ext>
              </a:extLst>
            </xdr:cNvPr>
            <xdr:cNvSpPr/>
          </xdr:nvSpPr>
          <xdr:spPr>
            <a:xfrm>
              <a:off x="4758451" y="3162890"/>
              <a:ext cx="96327" cy="553330"/>
            </a:xfrm>
            <a:custGeom>
              <a:avLst/>
              <a:gdLst>
                <a:gd name="connsiteX0" fmla="*/ 96327 w 96327"/>
                <a:gd name="connsiteY0" fmla="*/ 0 h 553330"/>
                <a:gd name="connsiteX1" fmla="*/ 96327 w 96327"/>
                <a:gd name="connsiteY1" fmla="*/ 0 h 553330"/>
                <a:gd name="connsiteX2" fmla="*/ 88149 w 96327"/>
                <a:gd name="connsiteY2" fmla="*/ 161949 h 553330"/>
                <a:gd name="connsiteX3" fmla="*/ 7131 w 96327"/>
                <a:gd name="connsiteY3" fmla="*/ 535558 h 553330"/>
                <a:gd name="connsiteX4" fmla="*/ 0 w 96327"/>
                <a:gd name="connsiteY4" fmla="*/ 553330 h 553330"/>
                <a:gd name="connsiteX5" fmla="*/ 0 w 96327"/>
                <a:gd name="connsiteY5" fmla="*/ 553330 h 553330"/>
                <a:gd name="connsiteX6" fmla="*/ 7131 w 96327"/>
                <a:gd name="connsiteY6" fmla="*/ 535557 h 553330"/>
                <a:gd name="connsiteX7" fmla="*/ 88149 w 96327"/>
                <a:gd name="connsiteY7" fmla="*/ 161948 h 553330"/>
                <a:gd name="connsiteX8" fmla="*/ 96327 w 96327"/>
                <a:gd name="connsiteY8" fmla="*/ 0 h 55333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96327" h="553330">
                  <a:moveTo>
                    <a:pt x="96327" y="0"/>
                  </a:moveTo>
                  <a:lnTo>
                    <a:pt x="96327" y="0"/>
                  </a:lnTo>
                  <a:lnTo>
                    <a:pt x="88149" y="161949"/>
                  </a:lnTo>
                  <a:cubicBezTo>
                    <a:pt x="75014" y="291291"/>
                    <a:pt x="47464" y="416371"/>
                    <a:pt x="7131" y="535558"/>
                  </a:cubicBezTo>
                  <a:lnTo>
                    <a:pt x="0" y="553330"/>
                  </a:lnTo>
                  <a:lnTo>
                    <a:pt x="0" y="553330"/>
                  </a:lnTo>
                  <a:lnTo>
                    <a:pt x="7131" y="535557"/>
                  </a:lnTo>
                  <a:cubicBezTo>
                    <a:pt x="47464" y="416370"/>
                    <a:pt x="75014" y="291290"/>
                    <a:pt x="88149" y="161948"/>
                  </a:cubicBezTo>
                  <a:lnTo>
                    <a:pt x="96327"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05" name="EF.PR.2">
              <a:extLst>
                <a:ext uri="{FF2B5EF4-FFF2-40B4-BE49-F238E27FC236}">
                  <a16:creationId xmlns:a16="http://schemas.microsoft.com/office/drawing/2014/main" id="{00000000-0008-0000-0800-000031010000}"/>
                </a:ext>
              </a:extLst>
            </xdr:cNvPr>
            <xdr:cNvSpPr/>
          </xdr:nvSpPr>
          <xdr:spPr>
            <a:xfrm>
              <a:off x="3908105" y="3161858"/>
              <a:ext cx="500871" cy="407622"/>
            </a:xfrm>
            <a:custGeom>
              <a:avLst/>
              <a:gdLst>
                <a:gd name="connsiteX0" fmla="*/ 46726 w 500871"/>
                <a:gd name="connsiteY0" fmla="*/ 0 h 407622"/>
                <a:gd name="connsiteX1" fmla="*/ 496698 w 500871"/>
                <a:gd name="connsiteY1" fmla="*/ 516 h 407622"/>
                <a:gd name="connsiteX2" fmla="*/ 500871 w 500871"/>
                <a:gd name="connsiteY2" fmla="*/ 521 h 407622"/>
                <a:gd name="connsiteX3" fmla="*/ 495268 w 500871"/>
                <a:gd name="connsiteY3" fmla="*/ 111479 h 407622"/>
                <a:gd name="connsiteX4" fmla="*/ 445126 w 500871"/>
                <a:gd name="connsiteY4" fmla="*/ 357337 h 407622"/>
                <a:gd name="connsiteX5" fmla="*/ 426722 w 500871"/>
                <a:gd name="connsiteY5" fmla="*/ 407622 h 407622"/>
                <a:gd name="connsiteX6" fmla="*/ 425173 w 500871"/>
                <a:gd name="connsiteY6" fmla="*/ 407086 h 407622"/>
                <a:gd name="connsiteX7" fmla="*/ 1 w 500871"/>
                <a:gd name="connsiteY7" fmla="*/ 259809 h 407622"/>
                <a:gd name="connsiteX8" fmla="*/ 1 w 500871"/>
                <a:gd name="connsiteY8" fmla="*/ 259809 h 407622"/>
                <a:gd name="connsiteX9" fmla="*/ 0 w 500871"/>
                <a:gd name="connsiteY9" fmla="*/ 259809 h 407622"/>
                <a:gd name="connsiteX10" fmla="*/ 4765 w 500871"/>
                <a:gd name="connsiteY10" fmla="*/ 247933 h 407622"/>
                <a:gd name="connsiteX11" fmla="*/ 43142 w 500871"/>
                <a:gd name="connsiteY11" fmla="*/ 70960 h 407622"/>
                <a:gd name="connsiteX12" fmla="*/ 46726 w 500871"/>
                <a:gd name="connsiteY12" fmla="*/ 0 h 40762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500871" h="407622">
                  <a:moveTo>
                    <a:pt x="46726" y="0"/>
                  </a:moveTo>
                  <a:lnTo>
                    <a:pt x="496698" y="516"/>
                  </a:lnTo>
                  <a:lnTo>
                    <a:pt x="500871" y="521"/>
                  </a:lnTo>
                  <a:lnTo>
                    <a:pt x="495268" y="111479"/>
                  </a:lnTo>
                  <a:cubicBezTo>
                    <a:pt x="486665" y="196194"/>
                    <a:pt x="469669" y="278428"/>
                    <a:pt x="445126" y="357337"/>
                  </a:cubicBezTo>
                  <a:lnTo>
                    <a:pt x="426722" y="407622"/>
                  </a:lnTo>
                  <a:lnTo>
                    <a:pt x="425173" y="407086"/>
                  </a:lnTo>
                  <a:lnTo>
                    <a:pt x="1" y="259809"/>
                  </a:lnTo>
                  <a:lnTo>
                    <a:pt x="1" y="259809"/>
                  </a:lnTo>
                  <a:lnTo>
                    <a:pt x="0" y="259809"/>
                  </a:lnTo>
                  <a:lnTo>
                    <a:pt x="4765" y="247933"/>
                  </a:lnTo>
                  <a:cubicBezTo>
                    <a:pt x="23870" y="191476"/>
                    <a:pt x="36920" y="132227"/>
                    <a:pt x="43142" y="70960"/>
                  </a:cubicBezTo>
                  <a:lnTo>
                    <a:pt x="46726"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06" name="EF.HA.2">
              <a:extLst>
                <a:ext uri="{FF2B5EF4-FFF2-40B4-BE49-F238E27FC236}">
                  <a16:creationId xmlns:a16="http://schemas.microsoft.com/office/drawing/2014/main" id="{00000000-0008-0000-0800-000032010000}"/>
                </a:ext>
              </a:extLst>
            </xdr:cNvPr>
            <xdr:cNvSpPr/>
          </xdr:nvSpPr>
          <xdr:spPr>
            <a:xfrm>
              <a:off x="3779288" y="3421667"/>
              <a:ext cx="555538" cy="508540"/>
            </a:xfrm>
            <a:custGeom>
              <a:avLst/>
              <a:gdLst>
                <a:gd name="connsiteX0" fmla="*/ 128818 w 555538"/>
                <a:gd name="connsiteY0" fmla="*/ 0 h 508540"/>
                <a:gd name="connsiteX1" fmla="*/ 553989 w 555538"/>
                <a:gd name="connsiteY1" fmla="*/ 147277 h 508540"/>
                <a:gd name="connsiteX2" fmla="*/ 555538 w 555538"/>
                <a:gd name="connsiteY2" fmla="*/ 147814 h 508540"/>
                <a:gd name="connsiteX3" fmla="*/ 531573 w 555538"/>
                <a:gd name="connsiteY3" fmla="*/ 213291 h 508540"/>
                <a:gd name="connsiteX4" fmla="*/ 415402 w 555538"/>
                <a:gd name="connsiteY4" fmla="*/ 427320 h 508540"/>
                <a:gd name="connsiteX5" fmla="*/ 354667 w 555538"/>
                <a:gd name="connsiteY5" fmla="*/ 508540 h 508540"/>
                <a:gd name="connsiteX6" fmla="*/ 354557 w 555538"/>
                <a:gd name="connsiteY6" fmla="*/ 508454 h 508540"/>
                <a:gd name="connsiteX7" fmla="*/ 0 w 555538"/>
                <a:gd name="connsiteY7" fmla="*/ 231652 h 508540"/>
                <a:gd name="connsiteX8" fmla="*/ 9347 w 555538"/>
                <a:gd name="connsiteY8" fmla="*/ 220729 h 508540"/>
                <a:gd name="connsiteX9" fmla="*/ 100481 w 555538"/>
                <a:gd name="connsiteY9" fmla="*/ 70619 h 508540"/>
                <a:gd name="connsiteX10" fmla="*/ 128818 w 555538"/>
                <a:gd name="connsiteY10" fmla="*/ 0 h 50854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555538" h="508540">
                  <a:moveTo>
                    <a:pt x="128818" y="0"/>
                  </a:moveTo>
                  <a:lnTo>
                    <a:pt x="553989" y="147277"/>
                  </a:lnTo>
                  <a:lnTo>
                    <a:pt x="555538" y="147814"/>
                  </a:lnTo>
                  <a:lnTo>
                    <a:pt x="531573" y="213291"/>
                  </a:lnTo>
                  <a:cubicBezTo>
                    <a:pt x="499694" y="288663"/>
                    <a:pt x="460688" y="360288"/>
                    <a:pt x="415402" y="427320"/>
                  </a:cubicBezTo>
                  <a:lnTo>
                    <a:pt x="354667" y="508540"/>
                  </a:lnTo>
                  <a:lnTo>
                    <a:pt x="354557" y="508454"/>
                  </a:lnTo>
                  <a:lnTo>
                    <a:pt x="0" y="231652"/>
                  </a:lnTo>
                  <a:lnTo>
                    <a:pt x="9347" y="220729"/>
                  </a:lnTo>
                  <a:cubicBezTo>
                    <a:pt x="44879" y="174386"/>
                    <a:pt x="75514" y="124092"/>
                    <a:pt x="100481" y="70619"/>
                  </a:cubicBezTo>
                  <a:lnTo>
                    <a:pt x="128818"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07" name="Freeform 306">
              <a:extLst>
                <a:ext uri="{FF2B5EF4-FFF2-40B4-BE49-F238E27FC236}">
                  <a16:creationId xmlns:a16="http://schemas.microsoft.com/office/drawing/2014/main" id="{00000000-0008-0000-0800-000033010000}"/>
                </a:ext>
              </a:extLst>
            </xdr:cNvPr>
            <xdr:cNvSpPr/>
          </xdr:nvSpPr>
          <xdr:spPr>
            <a:xfrm>
              <a:off x="4334826" y="3569480"/>
              <a:ext cx="423624" cy="146740"/>
            </a:xfrm>
            <a:custGeom>
              <a:avLst/>
              <a:gdLst>
                <a:gd name="connsiteX0" fmla="*/ 1 w 423624"/>
                <a:gd name="connsiteY0" fmla="*/ 0 h 146740"/>
                <a:gd name="connsiteX1" fmla="*/ 423624 w 423624"/>
                <a:gd name="connsiteY1" fmla="*/ 146740 h 146740"/>
                <a:gd name="connsiteX2" fmla="*/ 423624 w 423624"/>
                <a:gd name="connsiteY2" fmla="*/ 146740 h 146740"/>
                <a:gd name="connsiteX3" fmla="*/ 0 w 423624"/>
                <a:gd name="connsiteY3" fmla="*/ 1 h 146740"/>
                <a:gd name="connsiteX4" fmla="*/ 1 w 423624"/>
                <a:gd name="connsiteY4" fmla="*/ 0 h 14674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423624" h="146740">
                  <a:moveTo>
                    <a:pt x="1" y="0"/>
                  </a:moveTo>
                  <a:lnTo>
                    <a:pt x="423624" y="146740"/>
                  </a:lnTo>
                  <a:lnTo>
                    <a:pt x="423624" y="146740"/>
                  </a:lnTo>
                  <a:lnTo>
                    <a:pt x="0" y="1"/>
                  </a:lnTo>
                  <a:lnTo>
                    <a:pt x="1"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08" name="EF.RS.2">
              <a:extLst>
                <a:ext uri="{FF2B5EF4-FFF2-40B4-BE49-F238E27FC236}">
                  <a16:creationId xmlns:a16="http://schemas.microsoft.com/office/drawing/2014/main" id="{00000000-0008-0000-0800-000034010000}"/>
                </a:ext>
              </a:extLst>
            </xdr:cNvPr>
            <xdr:cNvSpPr/>
          </xdr:nvSpPr>
          <xdr:spPr>
            <a:xfrm>
              <a:off x="3571349" y="3653319"/>
              <a:ext cx="562606" cy="564486"/>
            </a:xfrm>
            <a:custGeom>
              <a:avLst/>
              <a:gdLst>
                <a:gd name="connsiteX0" fmla="*/ 207938 w 562606"/>
                <a:gd name="connsiteY0" fmla="*/ 0 h 564486"/>
                <a:gd name="connsiteX1" fmla="*/ 562495 w 562606"/>
                <a:gd name="connsiteY1" fmla="*/ 276802 h 564486"/>
                <a:gd name="connsiteX2" fmla="*/ 562606 w 562606"/>
                <a:gd name="connsiteY2" fmla="*/ 276888 h 564486"/>
                <a:gd name="connsiteX3" fmla="*/ 550806 w 562606"/>
                <a:gd name="connsiteY3" fmla="*/ 292667 h 564486"/>
                <a:gd name="connsiteX4" fmla="*/ 283007 w 562606"/>
                <a:gd name="connsiteY4" fmla="*/ 536002 h 564486"/>
                <a:gd name="connsiteX5" fmla="*/ 236122 w 562606"/>
                <a:gd name="connsiteY5" fmla="*/ 564486 h 564486"/>
                <a:gd name="connsiteX6" fmla="*/ 0 w 562606"/>
                <a:gd name="connsiteY6" fmla="*/ 182980 h 564486"/>
                <a:gd name="connsiteX7" fmla="*/ 26958 w 562606"/>
                <a:gd name="connsiteY7" fmla="*/ 168347 h 564486"/>
                <a:gd name="connsiteX8" fmla="*/ 160413 w 562606"/>
                <a:gd name="connsiteY8" fmla="*/ 55534 h 564486"/>
                <a:gd name="connsiteX9" fmla="*/ 160414 w 562606"/>
                <a:gd name="connsiteY9" fmla="*/ 55534 h 564486"/>
                <a:gd name="connsiteX10" fmla="*/ 160414 w 562606"/>
                <a:gd name="connsiteY10" fmla="*/ 55533 h 564486"/>
                <a:gd name="connsiteX11" fmla="*/ 207938 w 562606"/>
                <a:gd name="connsiteY11" fmla="*/ 0 h 56448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562606" h="564486">
                  <a:moveTo>
                    <a:pt x="207938" y="0"/>
                  </a:moveTo>
                  <a:lnTo>
                    <a:pt x="562495" y="276802"/>
                  </a:lnTo>
                  <a:lnTo>
                    <a:pt x="562606" y="276888"/>
                  </a:lnTo>
                  <a:lnTo>
                    <a:pt x="550806" y="292667"/>
                  </a:lnTo>
                  <a:cubicBezTo>
                    <a:pt x="473772" y="386011"/>
                    <a:pt x="383556" y="468073"/>
                    <a:pt x="283007" y="536002"/>
                  </a:cubicBezTo>
                  <a:lnTo>
                    <a:pt x="236122" y="564486"/>
                  </a:lnTo>
                  <a:lnTo>
                    <a:pt x="0" y="182980"/>
                  </a:lnTo>
                  <a:lnTo>
                    <a:pt x="26958" y="168347"/>
                  </a:lnTo>
                  <a:cubicBezTo>
                    <a:pt x="75437" y="135595"/>
                    <a:pt x="120180" y="97733"/>
                    <a:pt x="160413" y="55534"/>
                  </a:cubicBezTo>
                  <a:lnTo>
                    <a:pt x="160414" y="55534"/>
                  </a:lnTo>
                  <a:lnTo>
                    <a:pt x="160414" y="55533"/>
                  </a:lnTo>
                  <a:lnTo>
                    <a:pt x="207938" y="0"/>
                  </a:lnTo>
                  <a:close/>
                </a:path>
              </a:pathLst>
            </a:custGeom>
            <a:solidFill>
              <a:srgbClr val="3399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09" name="EF.PR.3">
              <a:extLst>
                <a:ext uri="{FF2B5EF4-FFF2-40B4-BE49-F238E27FC236}">
                  <a16:creationId xmlns:a16="http://schemas.microsoft.com/office/drawing/2014/main" id="{00000000-0008-0000-0800-000035010000}"/>
                </a:ext>
              </a:extLst>
            </xdr:cNvPr>
            <xdr:cNvSpPr/>
          </xdr:nvSpPr>
          <xdr:spPr>
            <a:xfrm>
              <a:off x="4334827" y="3162380"/>
              <a:ext cx="519950" cy="553841"/>
            </a:xfrm>
            <a:custGeom>
              <a:avLst/>
              <a:gdLst>
                <a:gd name="connsiteX0" fmla="*/ 74149 w 519950"/>
                <a:gd name="connsiteY0" fmla="*/ 0 h 553841"/>
                <a:gd name="connsiteX1" fmla="*/ 519950 w 519950"/>
                <a:gd name="connsiteY1" fmla="*/ 511 h 553841"/>
                <a:gd name="connsiteX2" fmla="*/ 511772 w 519950"/>
                <a:gd name="connsiteY2" fmla="*/ 162459 h 553841"/>
                <a:gd name="connsiteX3" fmla="*/ 430754 w 519950"/>
                <a:gd name="connsiteY3" fmla="*/ 536068 h 553841"/>
                <a:gd name="connsiteX4" fmla="*/ 423623 w 519950"/>
                <a:gd name="connsiteY4" fmla="*/ 553841 h 553841"/>
                <a:gd name="connsiteX5" fmla="*/ 0 w 519950"/>
                <a:gd name="connsiteY5" fmla="*/ 407101 h 553841"/>
                <a:gd name="connsiteX6" fmla="*/ 18404 w 519950"/>
                <a:gd name="connsiteY6" fmla="*/ 356816 h 553841"/>
                <a:gd name="connsiteX7" fmla="*/ 68546 w 519950"/>
                <a:gd name="connsiteY7" fmla="*/ 110958 h 553841"/>
                <a:gd name="connsiteX8" fmla="*/ 74149 w 519950"/>
                <a:gd name="connsiteY8" fmla="*/ 0 h 55384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519950" h="553841">
                  <a:moveTo>
                    <a:pt x="74149" y="0"/>
                  </a:moveTo>
                  <a:lnTo>
                    <a:pt x="519950" y="511"/>
                  </a:lnTo>
                  <a:lnTo>
                    <a:pt x="511772" y="162459"/>
                  </a:lnTo>
                  <a:cubicBezTo>
                    <a:pt x="498637" y="291801"/>
                    <a:pt x="471087" y="416881"/>
                    <a:pt x="430754" y="536068"/>
                  </a:cubicBezTo>
                  <a:lnTo>
                    <a:pt x="423623" y="553841"/>
                  </a:lnTo>
                  <a:lnTo>
                    <a:pt x="0" y="407101"/>
                  </a:lnTo>
                  <a:lnTo>
                    <a:pt x="18404" y="356816"/>
                  </a:lnTo>
                  <a:cubicBezTo>
                    <a:pt x="42947" y="277907"/>
                    <a:pt x="59943" y="195673"/>
                    <a:pt x="68546" y="110958"/>
                  </a:cubicBezTo>
                  <a:lnTo>
                    <a:pt x="74149"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10" name="Freeform 309">
              <a:extLst>
                <a:ext uri="{FF2B5EF4-FFF2-40B4-BE49-F238E27FC236}">
                  <a16:creationId xmlns:a16="http://schemas.microsoft.com/office/drawing/2014/main" id="{00000000-0008-0000-0800-000036010000}"/>
                </a:ext>
              </a:extLst>
            </xdr:cNvPr>
            <xdr:cNvSpPr/>
          </xdr:nvSpPr>
          <xdr:spPr>
            <a:xfrm>
              <a:off x="3908106" y="3421667"/>
              <a:ext cx="426721" cy="147814"/>
            </a:xfrm>
            <a:custGeom>
              <a:avLst/>
              <a:gdLst>
                <a:gd name="connsiteX0" fmla="*/ 0 w 426721"/>
                <a:gd name="connsiteY0" fmla="*/ 0 h 147814"/>
                <a:gd name="connsiteX1" fmla="*/ 425172 w 426721"/>
                <a:gd name="connsiteY1" fmla="*/ 147277 h 147814"/>
                <a:gd name="connsiteX2" fmla="*/ 426721 w 426721"/>
                <a:gd name="connsiteY2" fmla="*/ 147813 h 147814"/>
                <a:gd name="connsiteX3" fmla="*/ 426720 w 426721"/>
                <a:gd name="connsiteY3" fmla="*/ 147814 h 147814"/>
                <a:gd name="connsiteX4" fmla="*/ 425171 w 426721"/>
                <a:gd name="connsiteY4" fmla="*/ 147277 h 147814"/>
                <a:gd name="connsiteX5" fmla="*/ 0 w 426721"/>
                <a:gd name="connsiteY5" fmla="*/ 0 h 147814"/>
                <a:gd name="connsiteX6" fmla="*/ 0 w 426721"/>
                <a:gd name="connsiteY6" fmla="*/ 0 h 14781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26721" h="147814">
                  <a:moveTo>
                    <a:pt x="0" y="0"/>
                  </a:moveTo>
                  <a:lnTo>
                    <a:pt x="425172" y="147277"/>
                  </a:lnTo>
                  <a:lnTo>
                    <a:pt x="426721" y="147813"/>
                  </a:lnTo>
                  <a:lnTo>
                    <a:pt x="426720" y="147814"/>
                  </a:lnTo>
                  <a:lnTo>
                    <a:pt x="425171" y="147277"/>
                  </a:lnTo>
                  <a:lnTo>
                    <a:pt x="0" y="0"/>
                  </a:lnTo>
                  <a:lnTo>
                    <a:pt x="0"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11" name="EF.HA.3">
              <a:extLst>
                <a:ext uri="{FF2B5EF4-FFF2-40B4-BE49-F238E27FC236}">
                  <a16:creationId xmlns:a16="http://schemas.microsoft.com/office/drawing/2014/main" id="{00000000-0008-0000-0800-000037010000}"/>
                </a:ext>
              </a:extLst>
            </xdr:cNvPr>
            <xdr:cNvSpPr/>
          </xdr:nvSpPr>
          <xdr:spPr>
            <a:xfrm>
              <a:off x="4133955" y="3569481"/>
              <a:ext cx="624496" cy="637442"/>
            </a:xfrm>
            <a:custGeom>
              <a:avLst/>
              <a:gdLst>
                <a:gd name="connsiteX0" fmla="*/ 200871 w 624496"/>
                <a:gd name="connsiteY0" fmla="*/ 0 h 637442"/>
                <a:gd name="connsiteX1" fmla="*/ 624495 w 624496"/>
                <a:gd name="connsiteY1" fmla="*/ 146739 h 637442"/>
                <a:gd name="connsiteX2" fmla="*/ 624495 w 624496"/>
                <a:gd name="connsiteY2" fmla="*/ 146739 h 637442"/>
                <a:gd name="connsiteX3" fmla="*/ 624496 w 624496"/>
                <a:gd name="connsiteY3" fmla="*/ 146739 h 637442"/>
                <a:gd name="connsiteX4" fmla="*/ 561744 w 624496"/>
                <a:gd name="connsiteY4" fmla="*/ 303123 h 637442"/>
                <a:gd name="connsiteX5" fmla="*/ 369352 w 624496"/>
                <a:gd name="connsiteY5" fmla="*/ 620022 h 637442"/>
                <a:gd name="connsiteX6" fmla="*/ 354445 w 624496"/>
                <a:gd name="connsiteY6" fmla="*/ 637442 h 637442"/>
                <a:gd name="connsiteX7" fmla="*/ 0 w 624496"/>
                <a:gd name="connsiteY7" fmla="*/ 360726 h 637442"/>
                <a:gd name="connsiteX8" fmla="*/ 60735 w 624496"/>
                <a:gd name="connsiteY8" fmla="*/ 279506 h 637442"/>
                <a:gd name="connsiteX9" fmla="*/ 176906 w 624496"/>
                <a:gd name="connsiteY9" fmla="*/ 65477 h 637442"/>
                <a:gd name="connsiteX10" fmla="*/ 200871 w 624496"/>
                <a:gd name="connsiteY10" fmla="*/ 0 h 63744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624496" h="637442">
                  <a:moveTo>
                    <a:pt x="200871" y="0"/>
                  </a:moveTo>
                  <a:lnTo>
                    <a:pt x="624495" y="146739"/>
                  </a:lnTo>
                  <a:lnTo>
                    <a:pt x="624495" y="146739"/>
                  </a:lnTo>
                  <a:lnTo>
                    <a:pt x="624496" y="146739"/>
                  </a:lnTo>
                  <a:lnTo>
                    <a:pt x="561744" y="303123"/>
                  </a:lnTo>
                  <a:cubicBezTo>
                    <a:pt x="509037" y="416009"/>
                    <a:pt x="444362" y="522186"/>
                    <a:pt x="369352" y="620022"/>
                  </a:cubicBezTo>
                  <a:lnTo>
                    <a:pt x="354445" y="637442"/>
                  </a:lnTo>
                  <a:lnTo>
                    <a:pt x="0" y="360726"/>
                  </a:lnTo>
                  <a:lnTo>
                    <a:pt x="60735" y="279506"/>
                  </a:lnTo>
                  <a:cubicBezTo>
                    <a:pt x="106021" y="212474"/>
                    <a:pt x="145027" y="140849"/>
                    <a:pt x="176906" y="65477"/>
                  </a:cubicBezTo>
                  <a:lnTo>
                    <a:pt x="200871" y="0"/>
                  </a:lnTo>
                  <a:close/>
                </a:path>
              </a:pathLst>
            </a:custGeom>
            <a:solidFill>
              <a:srgbClr val="66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12" name="EF.RS.3">
              <a:extLst>
                <a:ext uri="{FF2B5EF4-FFF2-40B4-BE49-F238E27FC236}">
                  <a16:creationId xmlns:a16="http://schemas.microsoft.com/office/drawing/2014/main" id="{00000000-0008-0000-0800-000038010000}"/>
                </a:ext>
              </a:extLst>
            </xdr:cNvPr>
            <xdr:cNvSpPr/>
          </xdr:nvSpPr>
          <xdr:spPr>
            <a:xfrm>
              <a:off x="3807471" y="3930207"/>
              <a:ext cx="680928" cy="671888"/>
            </a:xfrm>
            <a:custGeom>
              <a:avLst/>
              <a:gdLst>
                <a:gd name="connsiteX0" fmla="*/ 326484 w 680928"/>
                <a:gd name="connsiteY0" fmla="*/ 0 h 671888"/>
                <a:gd name="connsiteX1" fmla="*/ 680928 w 680928"/>
                <a:gd name="connsiteY1" fmla="*/ 276716 h 671888"/>
                <a:gd name="connsiteX2" fmla="*/ 575772 w 680928"/>
                <a:gd name="connsiteY2" fmla="*/ 399591 h 671888"/>
                <a:gd name="connsiteX3" fmla="*/ 294034 w 680928"/>
                <a:gd name="connsiteY3" fmla="*/ 637752 h 671888"/>
                <a:gd name="connsiteX4" fmla="*/ 237846 w 680928"/>
                <a:gd name="connsiteY4" fmla="*/ 671887 h 671888"/>
                <a:gd name="connsiteX5" fmla="*/ 237847 w 680928"/>
                <a:gd name="connsiteY5" fmla="*/ 671888 h 671888"/>
                <a:gd name="connsiteX6" fmla="*/ 237846 w 680928"/>
                <a:gd name="connsiteY6" fmla="*/ 671888 h 671888"/>
                <a:gd name="connsiteX7" fmla="*/ 1254 w 680928"/>
                <a:gd name="connsiteY7" fmla="*/ 289624 h 671888"/>
                <a:gd name="connsiteX8" fmla="*/ 0 w 680928"/>
                <a:gd name="connsiteY8" fmla="*/ 287598 h 671888"/>
                <a:gd name="connsiteX9" fmla="*/ 46885 w 680928"/>
                <a:gd name="connsiteY9" fmla="*/ 259114 h 671888"/>
                <a:gd name="connsiteX10" fmla="*/ 314684 w 680928"/>
                <a:gd name="connsiteY10" fmla="*/ 15779 h 671888"/>
                <a:gd name="connsiteX11" fmla="*/ 326484 w 680928"/>
                <a:gd name="connsiteY11" fmla="*/ 0 h 67188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680928" h="671888">
                  <a:moveTo>
                    <a:pt x="326484" y="0"/>
                  </a:moveTo>
                  <a:lnTo>
                    <a:pt x="680928" y="276716"/>
                  </a:lnTo>
                  <a:lnTo>
                    <a:pt x="575772" y="399591"/>
                  </a:lnTo>
                  <a:cubicBezTo>
                    <a:pt x="490835" y="488679"/>
                    <a:pt x="396378" y="568610"/>
                    <a:pt x="294034" y="637752"/>
                  </a:cubicBezTo>
                  <a:lnTo>
                    <a:pt x="237846" y="671887"/>
                  </a:lnTo>
                  <a:lnTo>
                    <a:pt x="237847" y="671888"/>
                  </a:lnTo>
                  <a:lnTo>
                    <a:pt x="237846" y="671888"/>
                  </a:lnTo>
                  <a:lnTo>
                    <a:pt x="1254" y="289624"/>
                  </a:lnTo>
                  <a:lnTo>
                    <a:pt x="0" y="287598"/>
                  </a:lnTo>
                  <a:lnTo>
                    <a:pt x="46885" y="259114"/>
                  </a:lnTo>
                  <a:cubicBezTo>
                    <a:pt x="147434" y="191185"/>
                    <a:pt x="237650" y="109123"/>
                    <a:pt x="314684" y="15779"/>
                  </a:cubicBezTo>
                  <a:lnTo>
                    <a:pt x="326484" y="0"/>
                  </a:lnTo>
                  <a:close/>
                </a:path>
              </a:pathLst>
            </a:custGeom>
            <a:solidFill>
              <a:srgbClr val="66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13" name="Freeform 312">
              <a:extLst>
                <a:ext uri="{FF2B5EF4-FFF2-40B4-BE49-F238E27FC236}">
                  <a16:creationId xmlns:a16="http://schemas.microsoft.com/office/drawing/2014/main" id="{00000000-0008-0000-0800-000039010000}"/>
                </a:ext>
              </a:extLst>
            </xdr:cNvPr>
            <xdr:cNvSpPr/>
          </xdr:nvSpPr>
          <xdr:spPr>
            <a:xfrm>
              <a:off x="3731763" y="3653319"/>
              <a:ext cx="47524" cy="55535"/>
            </a:xfrm>
            <a:custGeom>
              <a:avLst/>
              <a:gdLst>
                <a:gd name="connsiteX0" fmla="*/ 47524 w 47524"/>
                <a:gd name="connsiteY0" fmla="*/ 0 h 55535"/>
                <a:gd name="connsiteX1" fmla="*/ 47524 w 47524"/>
                <a:gd name="connsiteY1" fmla="*/ 1 h 55535"/>
                <a:gd name="connsiteX2" fmla="*/ 0 w 47524"/>
                <a:gd name="connsiteY2" fmla="*/ 55534 h 55535"/>
                <a:gd name="connsiteX3" fmla="*/ 0 w 47524"/>
                <a:gd name="connsiteY3" fmla="*/ 55535 h 55535"/>
                <a:gd name="connsiteX4" fmla="*/ 47524 w 47524"/>
                <a:gd name="connsiteY4" fmla="*/ 0 h 5553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47524" h="55535">
                  <a:moveTo>
                    <a:pt x="47524" y="0"/>
                  </a:moveTo>
                  <a:lnTo>
                    <a:pt x="47524" y="1"/>
                  </a:lnTo>
                  <a:lnTo>
                    <a:pt x="0" y="55534"/>
                  </a:lnTo>
                  <a:lnTo>
                    <a:pt x="0" y="55535"/>
                  </a:lnTo>
                  <a:lnTo>
                    <a:pt x="47524"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14" name="EF.HA.4">
              <a:extLst>
                <a:ext uri="{FF2B5EF4-FFF2-40B4-BE49-F238E27FC236}">
                  <a16:creationId xmlns:a16="http://schemas.microsoft.com/office/drawing/2014/main" id="{00000000-0008-0000-0800-00003A010000}"/>
                </a:ext>
              </a:extLst>
            </xdr:cNvPr>
            <xdr:cNvSpPr/>
          </xdr:nvSpPr>
          <xdr:spPr>
            <a:xfrm>
              <a:off x="4488399" y="3716220"/>
              <a:ext cx="695224" cy="767506"/>
            </a:xfrm>
            <a:custGeom>
              <a:avLst/>
              <a:gdLst>
                <a:gd name="connsiteX0" fmla="*/ 270051 w 695224"/>
                <a:gd name="connsiteY0" fmla="*/ 0 h 767506"/>
                <a:gd name="connsiteX1" fmla="*/ 695224 w 695224"/>
                <a:gd name="connsiteY1" fmla="*/ 147276 h 767506"/>
                <a:gd name="connsiteX2" fmla="*/ 615266 w 695224"/>
                <a:gd name="connsiteY2" fmla="*/ 346543 h 767506"/>
                <a:gd name="connsiteX3" fmla="*/ 372243 w 695224"/>
                <a:gd name="connsiteY3" fmla="*/ 746837 h 767506"/>
                <a:gd name="connsiteX4" fmla="*/ 354555 w 695224"/>
                <a:gd name="connsiteY4" fmla="*/ 767506 h 767506"/>
                <a:gd name="connsiteX5" fmla="*/ 0 w 695224"/>
                <a:gd name="connsiteY5" fmla="*/ 490704 h 767506"/>
                <a:gd name="connsiteX6" fmla="*/ 14907 w 695224"/>
                <a:gd name="connsiteY6" fmla="*/ 473284 h 767506"/>
                <a:gd name="connsiteX7" fmla="*/ 207299 w 695224"/>
                <a:gd name="connsiteY7" fmla="*/ 156385 h 767506"/>
                <a:gd name="connsiteX8" fmla="*/ 270051 w 695224"/>
                <a:gd name="connsiteY8" fmla="*/ 0 h 76750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695224" h="767506">
                  <a:moveTo>
                    <a:pt x="270051" y="0"/>
                  </a:moveTo>
                  <a:lnTo>
                    <a:pt x="695224" y="147276"/>
                  </a:lnTo>
                  <a:lnTo>
                    <a:pt x="615266" y="346543"/>
                  </a:lnTo>
                  <a:cubicBezTo>
                    <a:pt x="548688" y="489136"/>
                    <a:pt x="466993" y="623255"/>
                    <a:pt x="372243" y="746837"/>
                  </a:cubicBezTo>
                  <a:lnTo>
                    <a:pt x="354555" y="767506"/>
                  </a:lnTo>
                  <a:lnTo>
                    <a:pt x="0" y="490704"/>
                  </a:lnTo>
                  <a:lnTo>
                    <a:pt x="14907" y="473284"/>
                  </a:lnTo>
                  <a:cubicBezTo>
                    <a:pt x="89917" y="375448"/>
                    <a:pt x="154592" y="269271"/>
                    <a:pt x="207299" y="156385"/>
                  </a:cubicBezTo>
                  <a:lnTo>
                    <a:pt x="270051"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15" name="EF.HA.5">
              <a:extLst>
                <a:ext uri="{FF2B5EF4-FFF2-40B4-BE49-F238E27FC236}">
                  <a16:creationId xmlns:a16="http://schemas.microsoft.com/office/drawing/2014/main" id="{00000000-0008-0000-0800-00003B010000}"/>
                </a:ext>
              </a:extLst>
            </xdr:cNvPr>
            <xdr:cNvSpPr/>
          </xdr:nvSpPr>
          <xdr:spPr>
            <a:xfrm>
              <a:off x="4842955" y="3863497"/>
              <a:ext cx="851558" cy="952392"/>
            </a:xfrm>
            <a:custGeom>
              <a:avLst/>
              <a:gdLst>
                <a:gd name="connsiteX0" fmla="*/ 340669 w 851558"/>
                <a:gd name="connsiteY0" fmla="*/ 0 h 952392"/>
                <a:gd name="connsiteX1" fmla="*/ 851558 w 851558"/>
                <a:gd name="connsiteY1" fmla="*/ 176967 h 952392"/>
                <a:gd name="connsiteX2" fmla="*/ 809104 w 851558"/>
                <a:gd name="connsiteY2" fmla="*/ 291830 h 952392"/>
                <a:gd name="connsiteX3" fmla="*/ 446492 w 851558"/>
                <a:gd name="connsiteY3" fmla="*/ 927824 h 952392"/>
                <a:gd name="connsiteX4" fmla="*/ 425467 w 851558"/>
                <a:gd name="connsiteY4" fmla="*/ 952392 h 952392"/>
                <a:gd name="connsiteX5" fmla="*/ 0 w 851558"/>
                <a:gd name="connsiteY5" fmla="*/ 620229 h 952392"/>
                <a:gd name="connsiteX6" fmla="*/ 17688 w 851558"/>
                <a:gd name="connsiteY6" fmla="*/ 599560 h 952392"/>
                <a:gd name="connsiteX7" fmla="*/ 260711 w 851558"/>
                <a:gd name="connsiteY7" fmla="*/ 199266 h 952392"/>
                <a:gd name="connsiteX8" fmla="*/ 340669 w 851558"/>
                <a:gd name="connsiteY8" fmla="*/ 0 h 95239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851558" h="952392">
                  <a:moveTo>
                    <a:pt x="340669" y="0"/>
                  </a:moveTo>
                  <a:lnTo>
                    <a:pt x="851558" y="176967"/>
                  </a:lnTo>
                  <a:lnTo>
                    <a:pt x="809104" y="291830"/>
                  </a:lnTo>
                  <a:cubicBezTo>
                    <a:pt x="717086" y="521051"/>
                    <a:pt x="594538" y="734727"/>
                    <a:pt x="446492" y="927824"/>
                  </a:cubicBezTo>
                  <a:lnTo>
                    <a:pt x="425467" y="952392"/>
                  </a:lnTo>
                  <a:lnTo>
                    <a:pt x="0" y="620229"/>
                  </a:lnTo>
                  <a:lnTo>
                    <a:pt x="17688" y="599560"/>
                  </a:lnTo>
                  <a:cubicBezTo>
                    <a:pt x="112438" y="475978"/>
                    <a:pt x="194133" y="341859"/>
                    <a:pt x="260711" y="199266"/>
                  </a:cubicBezTo>
                  <a:lnTo>
                    <a:pt x="340669"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16" name="Freeform 315">
              <a:extLst>
                <a:ext uri="{FF2B5EF4-FFF2-40B4-BE49-F238E27FC236}">
                  <a16:creationId xmlns:a16="http://schemas.microsoft.com/office/drawing/2014/main" id="{00000000-0008-0000-0800-00003C010000}"/>
                </a:ext>
              </a:extLst>
            </xdr:cNvPr>
            <xdr:cNvSpPr/>
          </xdr:nvSpPr>
          <xdr:spPr>
            <a:xfrm>
              <a:off x="4045317" y="4206923"/>
              <a:ext cx="443082" cy="395172"/>
            </a:xfrm>
            <a:custGeom>
              <a:avLst/>
              <a:gdLst>
                <a:gd name="connsiteX0" fmla="*/ 443082 w 443082"/>
                <a:gd name="connsiteY0" fmla="*/ 0 h 395172"/>
                <a:gd name="connsiteX1" fmla="*/ 443082 w 443082"/>
                <a:gd name="connsiteY1" fmla="*/ 1 h 395172"/>
                <a:gd name="connsiteX2" fmla="*/ 337926 w 443082"/>
                <a:gd name="connsiteY2" fmla="*/ 122876 h 395172"/>
                <a:gd name="connsiteX3" fmla="*/ 56188 w 443082"/>
                <a:gd name="connsiteY3" fmla="*/ 361037 h 395172"/>
                <a:gd name="connsiteX4" fmla="*/ 1 w 443082"/>
                <a:gd name="connsiteY4" fmla="*/ 395172 h 395172"/>
                <a:gd name="connsiteX5" fmla="*/ 0 w 443082"/>
                <a:gd name="connsiteY5" fmla="*/ 395171 h 395172"/>
                <a:gd name="connsiteX6" fmla="*/ 56188 w 443082"/>
                <a:gd name="connsiteY6" fmla="*/ 361036 h 395172"/>
                <a:gd name="connsiteX7" fmla="*/ 337926 w 443082"/>
                <a:gd name="connsiteY7" fmla="*/ 122875 h 395172"/>
                <a:gd name="connsiteX8" fmla="*/ 443082 w 443082"/>
                <a:gd name="connsiteY8" fmla="*/ 0 h 39517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43082" h="395172">
                  <a:moveTo>
                    <a:pt x="443082" y="0"/>
                  </a:moveTo>
                  <a:lnTo>
                    <a:pt x="443082" y="1"/>
                  </a:lnTo>
                  <a:lnTo>
                    <a:pt x="337926" y="122876"/>
                  </a:lnTo>
                  <a:cubicBezTo>
                    <a:pt x="252989" y="211964"/>
                    <a:pt x="158532" y="291895"/>
                    <a:pt x="56188" y="361037"/>
                  </a:cubicBezTo>
                  <a:lnTo>
                    <a:pt x="1" y="395172"/>
                  </a:lnTo>
                  <a:lnTo>
                    <a:pt x="0" y="395171"/>
                  </a:lnTo>
                  <a:lnTo>
                    <a:pt x="56188" y="361036"/>
                  </a:lnTo>
                  <a:cubicBezTo>
                    <a:pt x="158532" y="291894"/>
                    <a:pt x="252989" y="211963"/>
                    <a:pt x="337926" y="122875"/>
                  </a:cubicBezTo>
                  <a:lnTo>
                    <a:pt x="443082" y="0"/>
                  </a:lnTo>
                  <a:close/>
                </a:path>
              </a:pathLst>
            </a:custGeom>
            <a:solidFill>
              <a:schemeClr val="accent1">
                <a:lumMod val="20000"/>
                <a:lumOff val="80000"/>
                <a:alpha val="57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17" name="CS.SM.3">
              <a:extLst>
                <a:ext uri="{FF2B5EF4-FFF2-40B4-BE49-F238E27FC236}">
                  <a16:creationId xmlns:a16="http://schemas.microsoft.com/office/drawing/2014/main" id="{00000000-0008-0000-0800-00003D010000}"/>
                </a:ext>
              </a:extLst>
            </xdr:cNvPr>
            <xdr:cNvSpPr/>
          </xdr:nvSpPr>
          <xdr:spPr>
            <a:xfrm>
              <a:off x="4339404" y="2606386"/>
              <a:ext cx="516478" cy="556504"/>
            </a:xfrm>
            <a:custGeom>
              <a:avLst/>
              <a:gdLst>
                <a:gd name="connsiteX0" fmla="*/ 431942 w 516478"/>
                <a:gd name="connsiteY0" fmla="*/ 0 h 556504"/>
                <a:gd name="connsiteX1" fmla="*/ 439600 w 516478"/>
                <a:gd name="connsiteY1" fmla="*/ 20924 h 556504"/>
                <a:gd name="connsiteX2" fmla="*/ 516478 w 516478"/>
                <a:gd name="connsiteY2" fmla="*/ 529426 h 556504"/>
                <a:gd name="connsiteX3" fmla="*/ 515111 w 516478"/>
                <a:gd name="connsiteY3" fmla="*/ 556504 h 556504"/>
                <a:gd name="connsiteX4" fmla="*/ 65401 w 516478"/>
                <a:gd name="connsiteY4" fmla="*/ 555988 h 556504"/>
                <a:gd name="connsiteX5" fmla="*/ 66026 w 516478"/>
                <a:gd name="connsiteY5" fmla="*/ 543615 h 556504"/>
                <a:gd name="connsiteX6" fmla="*/ 26358 w 516478"/>
                <a:gd name="connsiteY6" fmla="*/ 228721 h 556504"/>
                <a:gd name="connsiteX7" fmla="*/ 0 w 516478"/>
                <a:gd name="connsiteY7" fmla="*/ 147478 h 556504"/>
                <a:gd name="connsiteX8" fmla="*/ 425218 w 516478"/>
                <a:gd name="connsiteY8" fmla="*/ 2296 h 556504"/>
                <a:gd name="connsiteX9" fmla="*/ 431942 w 516478"/>
                <a:gd name="connsiteY9" fmla="*/ 0 h 55650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516478" h="556504">
                  <a:moveTo>
                    <a:pt x="431942" y="0"/>
                  </a:moveTo>
                  <a:lnTo>
                    <a:pt x="439600" y="20924"/>
                  </a:lnTo>
                  <a:cubicBezTo>
                    <a:pt x="489563" y="181560"/>
                    <a:pt x="516478" y="352350"/>
                    <a:pt x="516478" y="529426"/>
                  </a:cubicBezTo>
                  <a:lnTo>
                    <a:pt x="515111" y="556504"/>
                  </a:lnTo>
                  <a:lnTo>
                    <a:pt x="65401" y="555988"/>
                  </a:lnTo>
                  <a:lnTo>
                    <a:pt x="66026" y="543615"/>
                  </a:lnTo>
                  <a:cubicBezTo>
                    <a:pt x="66026" y="434884"/>
                    <a:pt x="52254" y="329369"/>
                    <a:pt x="26358" y="228721"/>
                  </a:cubicBezTo>
                  <a:lnTo>
                    <a:pt x="0" y="147478"/>
                  </a:lnTo>
                  <a:lnTo>
                    <a:pt x="425218" y="2296"/>
                  </a:lnTo>
                  <a:lnTo>
                    <a:pt x="431942"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18" name="CS.SM.4">
              <a:extLst>
                <a:ext uri="{FF2B5EF4-FFF2-40B4-BE49-F238E27FC236}">
                  <a16:creationId xmlns:a16="http://schemas.microsoft.com/office/drawing/2014/main" id="{00000000-0008-0000-0800-00003E010000}"/>
                </a:ext>
              </a:extLst>
            </xdr:cNvPr>
            <xdr:cNvSpPr/>
          </xdr:nvSpPr>
          <xdr:spPr>
            <a:xfrm>
              <a:off x="4771346" y="2462387"/>
              <a:ext cx="534083" cy="701020"/>
            </a:xfrm>
            <a:custGeom>
              <a:avLst/>
              <a:gdLst>
                <a:gd name="connsiteX0" fmla="*/ 421751 w 534083"/>
                <a:gd name="connsiteY0" fmla="*/ 0 h 701020"/>
                <a:gd name="connsiteX1" fmla="*/ 428933 w 534083"/>
                <a:gd name="connsiteY1" fmla="*/ 20000 h 701020"/>
                <a:gd name="connsiteX2" fmla="*/ 534083 w 534083"/>
                <a:gd name="connsiteY2" fmla="*/ 687614 h 701020"/>
                <a:gd name="connsiteX3" fmla="*/ 533406 w 534083"/>
                <a:gd name="connsiteY3" fmla="*/ 701020 h 701020"/>
                <a:gd name="connsiteX4" fmla="*/ 83433 w 534083"/>
                <a:gd name="connsiteY4" fmla="*/ 700503 h 701020"/>
                <a:gd name="connsiteX5" fmla="*/ 83169 w 534083"/>
                <a:gd name="connsiteY5" fmla="*/ 700503 h 701020"/>
                <a:gd name="connsiteX6" fmla="*/ 84536 w 534083"/>
                <a:gd name="connsiteY6" fmla="*/ 673425 h 701020"/>
                <a:gd name="connsiteX7" fmla="*/ 7658 w 534083"/>
                <a:gd name="connsiteY7" fmla="*/ 164923 h 701020"/>
                <a:gd name="connsiteX8" fmla="*/ 0 w 534083"/>
                <a:gd name="connsiteY8" fmla="*/ 143999 h 701020"/>
                <a:gd name="connsiteX9" fmla="*/ 421751 w 534083"/>
                <a:gd name="connsiteY9" fmla="*/ 0 h 70102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534083" h="701020">
                  <a:moveTo>
                    <a:pt x="421751" y="0"/>
                  </a:moveTo>
                  <a:lnTo>
                    <a:pt x="428933" y="20000"/>
                  </a:lnTo>
                  <a:cubicBezTo>
                    <a:pt x="497193" y="230240"/>
                    <a:pt x="534083" y="454619"/>
                    <a:pt x="534083" y="687614"/>
                  </a:cubicBezTo>
                  <a:lnTo>
                    <a:pt x="533406" y="701020"/>
                  </a:lnTo>
                  <a:lnTo>
                    <a:pt x="83433" y="700503"/>
                  </a:lnTo>
                  <a:lnTo>
                    <a:pt x="83169" y="700503"/>
                  </a:lnTo>
                  <a:lnTo>
                    <a:pt x="84536" y="673425"/>
                  </a:lnTo>
                  <a:cubicBezTo>
                    <a:pt x="84536" y="496349"/>
                    <a:pt x="57621" y="325559"/>
                    <a:pt x="7658" y="164923"/>
                  </a:cubicBezTo>
                  <a:lnTo>
                    <a:pt x="0" y="143999"/>
                  </a:lnTo>
                  <a:lnTo>
                    <a:pt x="421751"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19" name="CS.AS.3">
              <a:extLst>
                <a:ext uri="{FF2B5EF4-FFF2-40B4-BE49-F238E27FC236}">
                  <a16:creationId xmlns:a16="http://schemas.microsoft.com/office/drawing/2014/main" id="{00000000-0008-0000-0800-00003F010000}"/>
                </a:ext>
              </a:extLst>
            </xdr:cNvPr>
            <xdr:cNvSpPr/>
          </xdr:nvSpPr>
          <xdr:spPr>
            <a:xfrm>
              <a:off x="3816287" y="1692021"/>
              <a:ext cx="670064" cy="673597"/>
            </a:xfrm>
            <a:custGeom>
              <a:avLst/>
              <a:gdLst>
                <a:gd name="connsiteX0" fmla="*/ 243152 w 670064"/>
                <a:gd name="connsiteY0" fmla="*/ 0 h 673597"/>
                <a:gd name="connsiteX1" fmla="*/ 285672 w 670064"/>
                <a:gd name="connsiteY1" fmla="*/ 25832 h 673597"/>
                <a:gd name="connsiteX2" fmla="*/ 649114 w 670064"/>
                <a:gd name="connsiteY2" fmla="*/ 356072 h 673597"/>
                <a:gd name="connsiteX3" fmla="*/ 670064 w 670064"/>
                <a:gd name="connsiteY3" fmla="*/ 384088 h 673597"/>
                <a:gd name="connsiteX4" fmla="*/ 661560 w 670064"/>
                <a:gd name="connsiteY4" fmla="*/ 390971 h 673597"/>
                <a:gd name="connsiteX5" fmla="*/ 312401 w 670064"/>
                <a:gd name="connsiteY5" fmla="*/ 673596 h 673597"/>
                <a:gd name="connsiteX6" fmla="*/ 312402 w 670064"/>
                <a:gd name="connsiteY6" fmla="*/ 673597 h 673597"/>
                <a:gd name="connsiteX7" fmla="*/ 312401 w 670064"/>
                <a:gd name="connsiteY7" fmla="*/ 673597 h 673597"/>
                <a:gd name="connsiteX8" fmla="*/ 261818 w 670064"/>
                <a:gd name="connsiteY8" fmla="*/ 610785 h 673597"/>
                <a:gd name="connsiteX9" fmla="*/ 261817 w 670064"/>
                <a:gd name="connsiteY9" fmla="*/ 610784 h 673597"/>
                <a:gd name="connsiteX10" fmla="*/ 33620 w 670064"/>
                <a:gd name="connsiteY10" fmla="*/ 413168 h 673597"/>
                <a:gd name="connsiteX11" fmla="*/ 0 w 670064"/>
                <a:gd name="connsiteY11" fmla="*/ 392744 h 673597"/>
                <a:gd name="connsiteX12" fmla="*/ 236644 w 670064"/>
                <a:gd name="connsiteY12" fmla="*/ 10511 h 673597"/>
                <a:gd name="connsiteX13" fmla="*/ 243152 w 670064"/>
                <a:gd name="connsiteY13" fmla="*/ 0 h 67359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Lst>
              <a:rect l="l" t="t" r="r" b="b"/>
              <a:pathLst>
                <a:path w="670064" h="673597">
                  <a:moveTo>
                    <a:pt x="243152" y="0"/>
                  </a:moveTo>
                  <a:lnTo>
                    <a:pt x="285672" y="25832"/>
                  </a:lnTo>
                  <a:cubicBezTo>
                    <a:pt x="422131" y="118022"/>
                    <a:pt x="544568" y="229391"/>
                    <a:pt x="649114" y="356072"/>
                  </a:cubicBezTo>
                  <a:lnTo>
                    <a:pt x="670064" y="384088"/>
                  </a:lnTo>
                  <a:lnTo>
                    <a:pt x="661560" y="390971"/>
                  </a:lnTo>
                  <a:lnTo>
                    <a:pt x="312401" y="673596"/>
                  </a:lnTo>
                  <a:lnTo>
                    <a:pt x="312402" y="673597"/>
                  </a:lnTo>
                  <a:lnTo>
                    <a:pt x="312401" y="673597"/>
                  </a:lnTo>
                  <a:lnTo>
                    <a:pt x="261818" y="610785"/>
                  </a:lnTo>
                  <a:lnTo>
                    <a:pt x="261817" y="610784"/>
                  </a:lnTo>
                  <a:cubicBezTo>
                    <a:pt x="194026" y="536197"/>
                    <a:pt x="117411" y="469776"/>
                    <a:pt x="33620" y="413168"/>
                  </a:cubicBezTo>
                  <a:lnTo>
                    <a:pt x="0" y="392744"/>
                  </a:lnTo>
                  <a:lnTo>
                    <a:pt x="236644" y="10511"/>
                  </a:lnTo>
                  <a:lnTo>
                    <a:pt x="243152"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20" name="CS.AT.3">
              <a:extLst>
                <a:ext uri="{FF2B5EF4-FFF2-40B4-BE49-F238E27FC236}">
                  <a16:creationId xmlns:a16="http://schemas.microsoft.com/office/drawing/2014/main" id="{00000000-0008-0000-0800-000040010000}"/>
                </a:ext>
              </a:extLst>
            </xdr:cNvPr>
            <xdr:cNvSpPr/>
          </xdr:nvSpPr>
          <xdr:spPr>
            <a:xfrm>
              <a:off x="4128689" y="2076109"/>
              <a:ext cx="642657" cy="677755"/>
            </a:xfrm>
            <a:custGeom>
              <a:avLst/>
              <a:gdLst>
                <a:gd name="connsiteX0" fmla="*/ 357662 w 642657"/>
                <a:gd name="connsiteY0" fmla="*/ 0 h 677755"/>
                <a:gd name="connsiteX1" fmla="*/ 435152 w 642657"/>
                <a:gd name="connsiteY1" fmla="*/ 103626 h 677755"/>
                <a:gd name="connsiteX2" fmla="*/ 592813 w 642657"/>
                <a:gd name="connsiteY2" fmla="*/ 394094 h 677755"/>
                <a:gd name="connsiteX3" fmla="*/ 642657 w 642657"/>
                <a:gd name="connsiteY3" fmla="*/ 530277 h 677755"/>
                <a:gd name="connsiteX4" fmla="*/ 635933 w 642657"/>
                <a:gd name="connsiteY4" fmla="*/ 532573 h 677755"/>
                <a:gd name="connsiteX5" fmla="*/ 210715 w 642657"/>
                <a:gd name="connsiteY5" fmla="*/ 677755 h 677755"/>
                <a:gd name="connsiteX6" fmla="*/ 189343 w 642657"/>
                <a:gd name="connsiteY6" fmla="*/ 611881 h 677755"/>
                <a:gd name="connsiteX7" fmla="*/ 44278 w 642657"/>
                <a:gd name="connsiteY7" fmla="*/ 344493 h 677755"/>
                <a:gd name="connsiteX8" fmla="*/ 0 w 642657"/>
                <a:gd name="connsiteY8" fmla="*/ 289509 h 677755"/>
                <a:gd name="connsiteX9" fmla="*/ 349158 w 642657"/>
                <a:gd name="connsiteY9" fmla="*/ 6884 h 677755"/>
                <a:gd name="connsiteX10" fmla="*/ 357662 w 642657"/>
                <a:gd name="connsiteY10" fmla="*/ 0 h 67775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642657" h="677755">
                  <a:moveTo>
                    <a:pt x="357662" y="0"/>
                  </a:moveTo>
                  <a:lnTo>
                    <a:pt x="435152" y="103626"/>
                  </a:lnTo>
                  <a:cubicBezTo>
                    <a:pt x="496612" y="194598"/>
                    <a:pt x="549548" y="291803"/>
                    <a:pt x="592813" y="394094"/>
                  </a:cubicBezTo>
                  <a:lnTo>
                    <a:pt x="642657" y="530277"/>
                  </a:lnTo>
                  <a:lnTo>
                    <a:pt x="635933" y="532573"/>
                  </a:lnTo>
                  <a:lnTo>
                    <a:pt x="210715" y="677755"/>
                  </a:lnTo>
                  <a:lnTo>
                    <a:pt x="189343" y="611881"/>
                  </a:lnTo>
                  <a:cubicBezTo>
                    <a:pt x="151737" y="516511"/>
                    <a:pt x="102832" y="426832"/>
                    <a:pt x="44278" y="344493"/>
                  </a:cubicBezTo>
                  <a:lnTo>
                    <a:pt x="0" y="289509"/>
                  </a:lnTo>
                  <a:lnTo>
                    <a:pt x="349158" y="6884"/>
                  </a:lnTo>
                  <a:lnTo>
                    <a:pt x="357662"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21" name="CS.AS.4">
              <a:extLst>
                <a:ext uri="{FF2B5EF4-FFF2-40B4-BE49-F238E27FC236}">
                  <a16:creationId xmlns:a16="http://schemas.microsoft.com/office/drawing/2014/main" id="{00000000-0008-0000-0800-000041010000}"/>
                </a:ext>
              </a:extLst>
            </xdr:cNvPr>
            <xdr:cNvSpPr/>
          </xdr:nvSpPr>
          <xdr:spPr>
            <a:xfrm>
              <a:off x="4059439" y="1320299"/>
              <a:ext cx="767567" cy="755810"/>
            </a:xfrm>
            <a:custGeom>
              <a:avLst/>
              <a:gdLst>
                <a:gd name="connsiteX0" fmla="*/ 230135 w 767567"/>
                <a:gd name="connsiteY0" fmla="*/ 0 h 755810"/>
                <a:gd name="connsiteX1" fmla="*/ 293667 w 767567"/>
                <a:gd name="connsiteY1" fmla="*/ 38597 h 755810"/>
                <a:gd name="connsiteX2" fmla="*/ 684861 w 767567"/>
                <a:gd name="connsiteY2" fmla="*/ 377368 h 755810"/>
                <a:gd name="connsiteX3" fmla="*/ 767567 w 767567"/>
                <a:gd name="connsiteY3" fmla="*/ 480069 h 755810"/>
                <a:gd name="connsiteX4" fmla="*/ 426912 w 767567"/>
                <a:gd name="connsiteY4" fmla="*/ 755810 h 755810"/>
                <a:gd name="connsiteX5" fmla="*/ 405962 w 767567"/>
                <a:gd name="connsiteY5" fmla="*/ 727794 h 755810"/>
                <a:gd name="connsiteX6" fmla="*/ 42520 w 767567"/>
                <a:gd name="connsiteY6" fmla="*/ 397554 h 755810"/>
                <a:gd name="connsiteX7" fmla="*/ 0 w 767567"/>
                <a:gd name="connsiteY7" fmla="*/ 371722 h 755810"/>
                <a:gd name="connsiteX8" fmla="*/ 230135 w 767567"/>
                <a:gd name="connsiteY8" fmla="*/ 0 h 75581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767567" h="755810">
                  <a:moveTo>
                    <a:pt x="230135" y="0"/>
                  </a:moveTo>
                  <a:lnTo>
                    <a:pt x="293667" y="38597"/>
                  </a:lnTo>
                  <a:cubicBezTo>
                    <a:pt x="437308" y="135639"/>
                    <a:pt x="568649" y="249505"/>
                    <a:pt x="684861" y="377368"/>
                  </a:cubicBezTo>
                  <a:lnTo>
                    <a:pt x="767567" y="480069"/>
                  </a:lnTo>
                  <a:lnTo>
                    <a:pt x="426912" y="755810"/>
                  </a:lnTo>
                  <a:lnTo>
                    <a:pt x="405962" y="727794"/>
                  </a:lnTo>
                  <a:cubicBezTo>
                    <a:pt x="301416" y="601113"/>
                    <a:pt x="178979" y="489744"/>
                    <a:pt x="42520" y="397554"/>
                  </a:cubicBezTo>
                  <a:lnTo>
                    <a:pt x="0" y="371722"/>
                  </a:lnTo>
                  <a:lnTo>
                    <a:pt x="230135"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22" name="CS.AT.4">
              <a:extLst>
                <a:ext uri="{FF2B5EF4-FFF2-40B4-BE49-F238E27FC236}">
                  <a16:creationId xmlns:a16="http://schemas.microsoft.com/office/drawing/2014/main" id="{00000000-0008-0000-0800-000042010000}"/>
                </a:ext>
              </a:extLst>
            </xdr:cNvPr>
            <xdr:cNvSpPr/>
          </xdr:nvSpPr>
          <xdr:spPr>
            <a:xfrm>
              <a:off x="4486351" y="1800368"/>
              <a:ext cx="706746" cy="806018"/>
            </a:xfrm>
            <a:custGeom>
              <a:avLst/>
              <a:gdLst>
                <a:gd name="connsiteX0" fmla="*/ 340655 w 706746"/>
                <a:gd name="connsiteY0" fmla="*/ 0 h 806018"/>
                <a:gd name="connsiteX1" fmla="*/ 420569 w 706746"/>
                <a:gd name="connsiteY1" fmla="*/ 99236 h 806018"/>
                <a:gd name="connsiteX2" fmla="*/ 669253 w 706746"/>
                <a:gd name="connsiteY2" fmla="*/ 557615 h 806018"/>
                <a:gd name="connsiteX3" fmla="*/ 706746 w 706746"/>
                <a:gd name="connsiteY3" fmla="*/ 662019 h 806018"/>
                <a:gd name="connsiteX4" fmla="*/ 284995 w 706746"/>
                <a:gd name="connsiteY4" fmla="*/ 806018 h 806018"/>
                <a:gd name="connsiteX5" fmla="*/ 235151 w 706746"/>
                <a:gd name="connsiteY5" fmla="*/ 669835 h 806018"/>
                <a:gd name="connsiteX6" fmla="*/ 77490 w 706746"/>
                <a:gd name="connsiteY6" fmla="*/ 379367 h 806018"/>
                <a:gd name="connsiteX7" fmla="*/ 0 w 706746"/>
                <a:gd name="connsiteY7" fmla="*/ 275741 h 806018"/>
                <a:gd name="connsiteX8" fmla="*/ 340655 w 706746"/>
                <a:gd name="connsiteY8" fmla="*/ 1 h 806018"/>
                <a:gd name="connsiteX9" fmla="*/ 340655 w 706746"/>
                <a:gd name="connsiteY9" fmla="*/ 0 h 806018"/>
                <a:gd name="connsiteX10" fmla="*/ 340655 w 706746"/>
                <a:gd name="connsiteY10" fmla="*/ 0 h 80601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706746" h="806018">
                  <a:moveTo>
                    <a:pt x="340655" y="0"/>
                  </a:moveTo>
                  <a:lnTo>
                    <a:pt x="420569" y="99236"/>
                  </a:lnTo>
                  <a:cubicBezTo>
                    <a:pt x="520948" y="240388"/>
                    <a:pt x="604785" y="394124"/>
                    <a:pt x="669253" y="557615"/>
                  </a:cubicBezTo>
                  <a:lnTo>
                    <a:pt x="706746" y="662019"/>
                  </a:lnTo>
                  <a:lnTo>
                    <a:pt x="284995" y="806018"/>
                  </a:lnTo>
                  <a:lnTo>
                    <a:pt x="235151" y="669835"/>
                  </a:lnTo>
                  <a:cubicBezTo>
                    <a:pt x="191886" y="567544"/>
                    <a:pt x="138950" y="470339"/>
                    <a:pt x="77490" y="379367"/>
                  </a:cubicBezTo>
                  <a:lnTo>
                    <a:pt x="0" y="275741"/>
                  </a:lnTo>
                  <a:lnTo>
                    <a:pt x="340655" y="1"/>
                  </a:lnTo>
                  <a:lnTo>
                    <a:pt x="340655" y="0"/>
                  </a:lnTo>
                  <a:lnTo>
                    <a:pt x="340655"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23" name="EE.LF.3">
              <a:extLst>
                <a:ext uri="{FF2B5EF4-FFF2-40B4-BE49-F238E27FC236}">
                  <a16:creationId xmlns:a16="http://schemas.microsoft.com/office/drawing/2014/main" id="{00000000-0008-0000-0800-000043010000}"/>
                </a:ext>
              </a:extLst>
            </xdr:cNvPr>
            <xdr:cNvSpPr/>
          </xdr:nvSpPr>
          <xdr:spPr>
            <a:xfrm>
              <a:off x="3366785" y="4219830"/>
              <a:ext cx="672275" cy="598588"/>
            </a:xfrm>
            <a:custGeom>
              <a:avLst/>
              <a:gdLst>
                <a:gd name="connsiteX0" fmla="*/ 441941 w 672275"/>
                <a:gd name="connsiteY0" fmla="*/ 0 h 598588"/>
                <a:gd name="connsiteX1" fmla="*/ 672275 w 672275"/>
                <a:gd name="connsiteY1" fmla="*/ 372152 h 598588"/>
                <a:gd name="connsiteX2" fmla="*/ 594184 w 672275"/>
                <a:gd name="connsiteY2" fmla="*/ 419593 h 598588"/>
                <a:gd name="connsiteX3" fmla="*/ 123721 w 672275"/>
                <a:gd name="connsiteY3" fmla="*/ 591240 h 598588"/>
                <a:gd name="connsiteX4" fmla="*/ 75574 w 672275"/>
                <a:gd name="connsiteY4" fmla="*/ 598588 h 598588"/>
                <a:gd name="connsiteX5" fmla="*/ 0 w 672275"/>
                <a:gd name="connsiteY5" fmla="*/ 168399 h 598588"/>
                <a:gd name="connsiteX6" fmla="*/ 93538 w 672275"/>
                <a:gd name="connsiteY6" fmla="*/ 150502 h 598588"/>
                <a:gd name="connsiteX7" fmla="*/ 379235 w 672275"/>
                <a:gd name="connsiteY7" fmla="*/ 38095 h 598588"/>
                <a:gd name="connsiteX8" fmla="*/ 441941 w 672275"/>
                <a:gd name="connsiteY8" fmla="*/ 0 h 59858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672275" h="598588">
                  <a:moveTo>
                    <a:pt x="441941" y="0"/>
                  </a:moveTo>
                  <a:lnTo>
                    <a:pt x="672275" y="372152"/>
                  </a:lnTo>
                  <a:lnTo>
                    <a:pt x="594184" y="419593"/>
                  </a:lnTo>
                  <a:cubicBezTo>
                    <a:pt x="448807" y="498567"/>
                    <a:pt x="290696" y="557072"/>
                    <a:pt x="123721" y="591240"/>
                  </a:cubicBezTo>
                  <a:lnTo>
                    <a:pt x="75574" y="598588"/>
                  </a:lnTo>
                  <a:lnTo>
                    <a:pt x="0" y="168399"/>
                  </a:lnTo>
                  <a:lnTo>
                    <a:pt x="93538" y="150502"/>
                  </a:lnTo>
                  <a:cubicBezTo>
                    <a:pt x="194186" y="124606"/>
                    <a:pt x="289969" y="86588"/>
                    <a:pt x="379235" y="38095"/>
                  </a:cubicBezTo>
                  <a:lnTo>
                    <a:pt x="441941"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24" name="EE.HL.3">
              <a:extLst>
                <a:ext uri="{FF2B5EF4-FFF2-40B4-BE49-F238E27FC236}">
                  <a16:creationId xmlns:a16="http://schemas.microsoft.com/office/drawing/2014/main" id="{00000000-0008-0000-0800-000044010000}"/>
                </a:ext>
              </a:extLst>
            </xdr:cNvPr>
            <xdr:cNvSpPr/>
          </xdr:nvSpPr>
          <xdr:spPr>
            <a:xfrm>
              <a:off x="2260946" y="4225269"/>
              <a:ext cx="628612" cy="584999"/>
            </a:xfrm>
            <a:custGeom>
              <a:avLst/>
              <a:gdLst>
                <a:gd name="connsiteX0" fmla="*/ 230136 w 628612"/>
                <a:gd name="connsiteY0" fmla="*/ 0 h 584999"/>
                <a:gd name="connsiteX1" fmla="*/ 283891 w 628612"/>
                <a:gd name="connsiteY1" fmla="*/ 32656 h 584999"/>
                <a:gd name="connsiteX2" fmla="*/ 569588 w 628612"/>
                <a:gd name="connsiteY2" fmla="*/ 145063 h 584999"/>
                <a:gd name="connsiteX3" fmla="*/ 628612 w 628612"/>
                <a:gd name="connsiteY3" fmla="*/ 156356 h 584999"/>
                <a:gd name="connsiteX4" fmla="*/ 537185 w 628612"/>
                <a:gd name="connsiteY4" fmla="*/ 584999 h 584999"/>
                <a:gd name="connsiteX5" fmla="*/ 376433 w 628612"/>
                <a:gd name="connsiteY5" fmla="*/ 543665 h 584999"/>
                <a:gd name="connsiteX6" fmla="*/ 69847 w 628612"/>
                <a:gd name="connsiteY6" fmla="*/ 414155 h 584999"/>
                <a:gd name="connsiteX7" fmla="*/ 0 w 628612"/>
                <a:gd name="connsiteY7" fmla="*/ 371722 h 584999"/>
                <a:gd name="connsiteX8" fmla="*/ 230136 w 628612"/>
                <a:gd name="connsiteY8" fmla="*/ 0 h 58499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628612" h="584999">
                  <a:moveTo>
                    <a:pt x="230136" y="0"/>
                  </a:moveTo>
                  <a:lnTo>
                    <a:pt x="283891" y="32656"/>
                  </a:lnTo>
                  <a:cubicBezTo>
                    <a:pt x="373158" y="81149"/>
                    <a:pt x="468940" y="119167"/>
                    <a:pt x="569588" y="145063"/>
                  </a:cubicBezTo>
                  <a:lnTo>
                    <a:pt x="628612" y="156356"/>
                  </a:lnTo>
                  <a:lnTo>
                    <a:pt x="537185" y="584999"/>
                  </a:lnTo>
                  <a:lnTo>
                    <a:pt x="376433" y="543665"/>
                  </a:lnTo>
                  <a:cubicBezTo>
                    <a:pt x="269343" y="510356"/>
                    <a:pt x="166766" y="466805"/>
                    <a:pt x="69847" y="414155"/>
                  </a:cubicBezTo>
                  <a:lnTo>
                    <a:pt x="0" y="371722"/>
                  </a:lnTo>
                  <a:lnTo>
                    <a:pt x="230136"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25" name="EE.LF.4">
              <a:extLst>
                <a:ext uri="{FF2B5EF4-FFF2-40B4-BE49-F238E27FC236}">
                  <a16:creationId xmlns:a16="http://schemas.microsoft.com/office/drawing/2014/main" id="{00000000-0008-0000-0800-000045010000}"/>
                </a:ext>
              </a:extLst>
            </xdr:cNvPr>
            <xdr:cNvSpPr/>
          </xdr:nvSpPr>
          <xdr:spPr>
            <a:xfrm>
              <a:off x="3442359" y="4591983"/>
              <a:ext cx="839551" cy="684385"/>
            </a:xfrm>
            <a:custGeom>
              <a:avLst/>
              <a:gdLst>
                <a:gd name="connsiteX0" fmla="*/ 596701 w 839551"/>
                <a:gd name="connsiteY0" fmla="*/ 0 h 684385"/>
                <a:gd name="connsiteX1" fmla="*/ 602959 w 839551"/>
                <a:gd name="connsiteY1" fmla="*/ 10112 h 684385"/>
                <a:gd name="connsiteX2" fmla="*/ 839551 w 839551"/>
                <a:gd name="connsiteY2" fmla="*/ 392377 h 684385"/>
                <a:gd name="connsiteX3" fmla="*/ 732654 w 839551"/>
                <a:gd name="connsiteY3" fmla="*/ 457318 h 684385"/>
                <a:gd name="connsiteX4" fmla="*/ 111963 w 839551"/>
                <a:gd name="connsiteY4" fmla="*/ 679369 h 684385"/>
                <a:gd name="connsiteX5" fmla="*/ 80451 w 839551"/>
                <a:gd name="connsiteY5" fmla="*/ 684385 h 684385"/>
                <a:gd name="connsiteX6" fmla="*/ 2159 w 839551"/>
                <a:gd name="connsiteY6" fmla="*/ 238725 h 684385"/>
                <a:gd name="connsiteX7" fmla="*/ 0 w 839551"/>
                <a:gd name="connsiteY7" fmla="*/ 226436 h 684385"/>
                <a:gd name="connsiteX8" fmla="*/ 48147 w 839551"/>
                <a:gd name="connsiteY8" fmla="*/ 219088 h 684385"/>
                <a:gd name="connsiteX9" fmla="*/ 518610 w 839551"/>
                <a:gd name="connsiteY9" fmla="*/ 47441 h 684385"/>
                <a:gd name="connsiteX10" fmla="*/ 596701 w 839551"/>
                <a:gd name="connsiteY10" fmla="*/ 0 h 68438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839551" h="684385">
                  <a:moveTo>
                    <a:pt x="596701" y="0"/>
                  </a:moveTo>
                  <a:lnTo>
                    <a:pt x="602959" y="10112"/>
                  </a:lnTo>
                  <a:lnTo>
                    <a:pt x="839551" y="392377"/>
                  </a:lnTo>
                  <a:lnTo>
                    <a:pt x="732654" y="457318"/>
                  </a:lnTo>
                  <a:cubicBezTo>
                    <a:pt x="541369" y="561231"/>
                    <a:pt x="332631" y="637089"/>
                    <a:pt x="111963" y="679369"/>
                  </a:cubicBezTo>
                  <a:lnTo>
                    <a:pt x="80451" y="684385"/>
                  </a:lnTo>
                  <a:lnTo>
                    <a:pt x="2159" y="238725"/>
                  </a:lnTo>
                  <a:lnTo>
                    <a:pt x="0" y="226436"/>
                  </a:lnTo>
                  <a:lnTo>
                    <a:pt x="48147" y="219088"/>
                  </a:lnTo>
                  <a:cubicBezTo>
                    <a:pt x="215122" y="184920"/>
                    <a:pt x="373233" y="126415"/>
                    <a:pt x="518610" y="47441"/>
                  </a:cubicBezTo>
                  <a:lnTo>
                    <a:pt x="596701"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26" name="EE.HL.4">
              <a:extLst>
                <a:ext uri="{FF2B5EF4-FFF2-40B4-BE49-F238E27FC236}">
                  <a16:creationId xmlns:a16="http://schemas.microsoft.com/office/drawing/2014/main" id="{00000000-0008-0000-0800-000046010000}"/>
                </a:ext>
              </a:extLst>
            </xdr:cNvPr>
            <xdr:cNvSpPr/>
          </xdr:nvSpPr>
          <xdr:spPr>
            <a:xfrm>
              <a:off x="2017795" y="4596990"/>
              <a:ext cx="780336" cy="666496"/>
            </a:xfrm>
            <a:custGeom>
              <a:avLst/>
              <a:gdLst>
                <a:gd name="connsiteX0" fmla="*/ 243151 w 780336"/>
                <a:gd name="connsiteY0" fmla="*/ 0 h 666496"/>
                <a:gd name="connsiteX1" fmla="*/ 312998 w 780336"/>
                <a:gd name="connsiteY1" fmla="*/ 42433 h 666496"/>
                <a:gd name="connsiteX2" fmla="*/ 619584 w 780336"/>
                <a:gd name="connsiteY2" fmla="*/ 171943 h 666496"/>
                <a:gd name="connsiteX3" fmla="*/ 780336 w 780336"/>
                <a:gd name="connsiteY3" fmla="*/ 213277 h 666496"/>
                <a:gd name="connsiteX4" fmla="*/ 778037 w 780336"/>
                <a:gd name="connsiteY4" fmla="*/ 224052 h 666496"/>
                <a:gd name="connsiteX5" fmla="*/ 683665 w 780336"/>
                <a:gd name="connsiteY5" fmla="*/ 666496 h 666496"/>
                <a:gd name="connsiteX6" fmla="*/ 587816 w 780336"/>
                <a:gd name="connsiteY6" fmla="*/ 645007 h 666496"/>
                <a:gd name="connsiteX7" fmla="*/ 98050 w 780336"/>
                <a:gd name="connsiteY7" fmla="*/ 452309 h 666496"/>
                <a:gd name="connsiteX8" fmla="*/ 0 w 780336"/>
                <a:gd name="connsiteY8" fmla="*/ 392742 h 666496"/>
                <a:gd name="connsiteX9" fmla="*/ 236644 w 780336"/>
                <a:gd name="connsiteY9" fmla="*/ 10509 h 666496"/>
                <a:gd name="connsiteX10" fmla="*/ 243151 w 780336"/>
                <a:gd name="connsiteY10" fmla="*/ 0 h 66649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780336" h="666496">
                  <a:moveTo>
                    <a:pt x="243151" y="0"/>
                  </a:moveTo>
                  <a:lnTo>
                    <a:pt x="312998" y="42433"/>
                  </a:lnTo>
                  <a:cubicBezTo>
                    <a:pt x="409917" y="95083"/>
                    <a:pt x="512494" y="138634"/>
                    <a:pt x="619584" y="171943"/>
                  </a:cubicBezTo>
                  <a:lnTo>
                    <a:pt x="780336" y="213277"/>
                  </a:lnTo>
                  <a:lnTo>
                    <a:pt x="778037" y="224052"/>
                  </a:lnTo>
                  <a:lnTo>
                    <a:pt x="683665" y="666496"/>
                  </a:lnTo>
                  <a:lnTo>
                    <a:pt x="587816" y="645007"/>
                  </a:lnTo>
                  <a:cubicBezTo>
                    <a:pt x="415277" y="600614"/>
                    <a:pt x="251079" y="535439"/>
                    <a:pt x="98050" y="452309"/>
                  </a:cubicBezTo>
                  <a:lnTo>
                    <a:pt x="0" y="392742"/>
                  </a:lnTo>
                  <a:lnTo>
                    <a:pt x="236644" y="10509"/>
                  </a:lnTo>
                  <a:lnTo>
                    <a:pt x="243151"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27" name="EE.GF.3">
              <a:extLst>
                <a:ext uri="{FF2B5EF4-FFF2-40B4-BE49-F238E27FC236}">
                  <a16:creationId xmlns:a16="http://schemas.microsoft.com/office/drawing/2014/main" id="{00000000-0008-0000-0800-000047010000}"/>
                </a:ext>
              </a:extLst>
            </xdr:cNvPr>
            <xdr:cNvSpPr/>
          </xdr:nvSpPr>
          <xdr:spPr>
            <a:xfrm>
              <a:off x="2793553" y="4381625"/>
              <a:ext cx="652680" cy="462627"/>
            </a:xfrm>
            <a:custGeom>
              <a:avLst/>
              <a:gdLst>
                <a:gd name="connsiteX0" fmla="*/ 96005 w 652680"/>
                <a:gd name="connsiteY0" fmla="*/ 0 h 486828"/>
                <a:gd name="connsiteX1" fmla="*/ 191397 w 652680"/>
                <a:gd name="connsiteY1" fmla="*/ 18252 h 486828"/>
                <a:gd name="connsiteX2" fmla="*/ 351875 w 652680"/>
                <a:gd name="connsiteY2" fmla="*/ 28375 h 486828"/>
                <a:gd name="connsiteX3" fmla="*/ 351876 w 652680"/>
                <a:gd name="connsiteY3" fmla="*/ 28375 h 486828"/>
                <a:gd name="connsiteX4" fmla="*/ 512354 w 652680"/>
                <a:gd name="connsiteY4" fmla="*/ 18252 h 486828"/>
                <a:gd name="connsiteX5" fmla="*/ 573232 w 652680"/>
                <a:gd name="connsiteY5" fmla="*/ 6604 h 486828"/>
                <a:gd name="connsiteX6" fmla="*/ 650965 w 652680"/>
                <a:gd name="connsiteY6" fmla="*/ 449082 h 486828"/>
                <a:gd name="connsiteX7" fmla="*/ 652680 w 652680"/>
                <a:gd name="connsiteY7" fmla="*/ 458844 h 486828"/>
                <a:gd name="connsiteX8" fmla="*/ 527167 w 652680"/>
                <a:gd name="connsiteY8" fmla="*/ 477999 h 486828"/>
                <a:gd name="connsiteX9" fmla="*/ 352329 w 652680"/>
                <a:gd name="connsiteY9" fmla="*/ 486828 h 486828"/>
                <a:gd name="connsiteX10" fmla="*/ 7704 w 652680"/>
                <a:gd name="connsiteY10" fmla="*/ 452087 h 486828"/>
                <a:gd name="connsiteX11" fmla="*/ 0 w 652680"/>
                <a:gd name="connsiteY11" fmla="*/ 450106 h 486828"/>
                <a:gd name="connsiteX12" fmla="*/ 2279 w 652680"/>
                <a:gd name="connsiteY12" fmla="*/ 439418 h 486828"/>
                <a:gd name="connsiteX13" fmla="*/ 96005 w 652680"/>
                <a:gd name="connsiteY13" fmla="*/ 0 h 48682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Lst>
              <a:rect l="l" t="t" r="r" b="b"/>
              <a:pathLst>
                <a:path w="652680" h="486828">
                  <a:moveTo>
                    <a:pt x="96005" y="0"/>
                  </a:moveTo>
                  <a:lnTo>
                    <a:pt x="191397" y="18252"/>
                  </a:lnTo>
                  <a:cubicBezTo>
                    <a:pt x="243948" y="24932"/>
                    <a:pt x="297510" y="28375"/>
                    <a:pt x="351875" y="28375"/>
                  </a:cubicBezTo>
                  <a:lnTo>
                    <a:pt x="351876" y="28375"/>
                  </a:lnTo>
                  <a:cubicBezTo>
                    <a:pt x="406242" y="28375"/>
                    <a:pt x="459803" y="24932"/>
                    <a:pt x="512354" y="18252"/>
                  </a:cubicBezTo>
                  <a:lnTo>
                    <a:pt x="573232" y="6604"/>
                  </a:lnTo>
                  <a:lnTo>
                    <a:pt x="650965" y="449082"/>
                  </a:lnTo>
                  <a:lnTo>
                    <a:pt x="652680" y="458844"/>
                  </a:lnTo>
                  <a:lnTo>
                    <a:pt x="527167" y="477999"/>
                  </a:lnTo>
                  <a:cubicBezTo>
                    <a:pt x="469682" y="483838"/>
                    <a:pt x="411355" y="486828"/>
                    <a:pt x="352329" y="486828"/>
                  </a:cubicBezTo>
                  <a:cubicBezTo>
                    <a:pt x="234278" y="486828"/>
                    <a:pt x="119021" y="474866"/>
                    <a:pt x="7704" y="452087"/>
                  </a:cubicBezTo>
                  <a:lnTo>
                    <a:pt x="0" y="450106"/>
                  </a:lnTo>
                  <a:lnTo>
                    <a:pt x="2279" y="439418"/>
                  </a:lnTo>
                  <a:lnTo>
                    <a:pt x="96005"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28" name="EE.GF.4">
              <a:extLst>
                <a:ext uri="{FF2B5EF4-FFF2-40B4-BE49-F238E27FC236}">
                  <a16:creationId xmlns:a16="http://schemas.microsoft.com/office/drawing/2014/main" id="{00000000-0008-0000-0800-000048010000}"/>
                </a:ext>
              </a:extLst>
            </xdr:cNvPr>
            <xdr:cNvSpPr/>
          </xdr:nvSpPr>
          <xdr:spPr>
            <a:xfrm>
              <a:off x="2701460" y="4802850"/>
              <a:ext cx="821350" cy="507151"/>
            </a:xfrm>
            <a:custGeom>
              <a:avLst/>
              <a:gdLst>
                <a:gd name="connsiteX0" fmla="*/ 92093 w 821350"/>
                <a:gd name="connsiteY0" fmla="*/ 0 h 478269"/>
                <a:gd name="connsiteX1" fmla="*/ 99797 w 821350"/>
                <a:gd name="connsiteY1" fmla="*/ 1981 h 478269"/>
                <a:gd name="connsiteX2" fmla="*/ 444422 w 821350"/>
                <a:gd name="connsiteY2" fmla="*/ 36722 h 478269"/>
                <a:gd name="connsiteX3" fmla="*/ 619260 w 821350"/>
                <a:gd name="connsiteY3" fmla="*/ 27893 h 478269"/>
                <a:gd name="connsiteX4" fmla="*/ 744773 w 821350"/>
                <a:gd name="connsiteY4" fmla="*/ 8738 h 478269"/>
                <a:gd name="connsiteX5" fmla="*/ 821350 w 821350"/>
                <a:gd name="connsiteY5" fmla="*/ 444636 h 478269"/>
                <a:gd name="connsiteX6" fmla="*/ 719074 w 821350"/>
                <a:gd name="connsiteY6" fmla="*/ 460915 h 478269"/>
                <a:gd name="connsiteX7" fmla="*/ 443969 w 821350"/>
                <a:gd name="connsiteY7" fmla="*/ 478269 h 478269"/>
                <a:gd name="connsiteX8" fmla="*/ 35076 w 821350"/>
                <a:gd name="connsiteY8" fmla="*/ 439620 h 478269"/>
                <a:gd name="connsiteX9" fmla="*/ 0 w 821350"/>
                <a:gd name="connsiteY9" fmla="*/ 431756 h 478269"/>
                <a:gd name="connsiteX10" fmla="*/ 92093 w 821350"/>
                <a:gd name="connsiteY10" fmla="*/ 0 h 47826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821350" h="478269">
                  <a:moveTo>
                    <a:pt x="92093" y="0"/>
                  </a:moveTo>
                  <a:lnTo>
                    <a:pt x="99797" y="1981"/>
                  </a:lnTo>
                  <a:cubicBezTo>
                    <a:pt x="211114" y="24760"/>
                    <a:pt x="326371" y="36722"/>
                    <a:pt x="444422" y="36722"/>
                  </a:cubicBezTo>
                  <a:cubicBezTo>
                    <a:pt x="503448" y="36722"/>
                    <a:pt x="561775" y="33732"/>
                    <a:pt x="619260" y="27893"/>
                  </a:cubicBezTo>
                  <a:lnTo>
                    <a:pt x="744773" y="8738"/>
                  </a:lnTo>
                  <a:lnTo>
                    <a:pt x="821350" y="444636"/>
                  </a:lnTo>
                  <a:lnTo>
                    <a:pt x="719074" y="460915"/>
                  </a:lnTo>
                  <a:cubicBezTo>
                    <a:pt x="628987" y="472367"/>
                    <a:pt x="537167" y="478269"/>
                    <a:pt x="443969" y="478269"/>
                  </a:cubicBezTo>
                  <a:cubicBezTo>
                    <a:pt x="304172" y="478269"/>
                    <a:pt x="167477" y="464989"/>
                    <a:pt x="35076" y="439620"/>
                  </a:cubicBezTo>
                  <a:lnTo>
                    <a:pt x="0" y="431756"/>
                  </a:lnTo>
                  <a:lnTo>
                    <a:pt x="92093" y="0"/>
                  </a:lnTo>
                  <a:close/>
                </a:path>
              </a:pathLst>
            </a:custGeom>
            <a:solidFill>
              <a:srgbClr val="FFFFFF">
                <a:alpha val="57000"/>
              </a:srgb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AU"/>
            </a:p>
          </xdr:txBody>
        </xdr:sp>
        <xdr:sp macro="" textlink="">
          <xdr:nvSpPr>
            <xdr:cNvPr id="329" name="Rectangle 328">
              <a:extLst>
                <a:ext uri="{FF2B5EF4-FFF2-40B4-BE49-F238E27FC236}">
                  <a16:creationId xmlns:a16="http://schemas.microsoft.com/office/drawing/2014/main" id="{00000000-0008-0000-0800-000049010000}"/>
                </a:ext>
              </a:extLst>
            </xdr:cNvPr>
            <xdr:cNvSpPr/>
          </xdr:nvSpPr>
          <xdr:spPr>
            <a:xfrm>
              <a:off x="1940097" y="271758"/>
              <a:ext cx="2546254" cy="964115"/>
            </a:xfrm>
            <a:prstGeom prst="rect">
              <a:avLst/>
            </a:prstGeom>
            <a:noFill/>
          </xdr:spPr>
          <xdr:txBody>
            <a:bodyPr spcFirstLastPara="1" wrap="square" lIns="91440" tIns="45720" rIns="91440" bIns="45720" numCol="1">
              <a:prstTxWarp prst="textArchUp">
                <a:avLst>
                  <a:gd name="adj" fmla="val 12960307"/>
                </a:avLst>
              </a:prstTxWarp>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6000" b="0" cap="none" spc="0">
                  <a:ln w="0"/>
                  <a:solidFill>
                    <a:schemeClr val="tx1"/>
                  </a:solidFill>
                  <a:effectLst>
                    <a:outerShdw blurRad="38100" dist="19050" dir="2700000" algn="tl" rotWithShape="0">
                      <a:schemeClr val="dk1">
                        <a:alpha val="40000"/>
                      </a:schemeClr>
                    </a:outerShdw>
                  </a:effectLst>
                </a:rPr>
                <a:t>EMPLOY</a:t>
              </a:r>
              <a:r>
                <a:rPr lang="en-US" sz="6000" b="0" cap="none" spc="0" baseline="0">
                  <a:ln w="0"/>
                  <a:solidFill>
                    <a:schemeClr val="tx1"/>
                  </a:solidFill>
                  <a:effectLst>
                    <a:outerShdw blurRad="38100" dist="19050" dir="2700000" algn="tl" rotWithShape="0">
                      <a:schemeClr val="dk1">
                        <a:alpha val="40000"/>
                      </a:schemeClr>
                    </a:outerShdw>
                  </a:effectLst>
                </a:rPr>
                <a:t> </a:t>
              </a:r>
              <a:r>
                <a:rPr lang="en-US" sz="6000" b="0" cap="none" spc="0">
                  <a:ln w="0"/>
                  <a:solidFill>
                    <a:schemeClr val="tx1"/>
                  </a:solidFill>
                  <a:effectLst>
                    <a:outerShdw blurRad="38100" dist="19050" dir="2700000" algn="tl" rotWithShape="0">
                      <a:schemeClr val="dk1">
                        <a:alpha val="40000"/>
                      </a:schemeClr>
                    </a:outerShdw>
                  </a:effectLst>
                </a:rPr>
                <a:t>BEST PRACTICE</a:t>
              </a:r>
            </a:p>
          </xdr:txBody>
        </xdr:sp>
        <xdr:sp macro="" textlink="">
          <xdr:nvSpPr>
            <xdr:cNvPr id="330" name="Rectangle 329">
              <a:extLst>
                <a:ext uri="{FF2B5EF4-FFF2-40B4-BE49-F238E27FC236}">
                  <a16:creationId xmlns:a16="http://schemas.microsoft.com/office/drawing/2014/main" id="{00000000-0008-0000-0800-00004A010000}"/>
                </a:ext>
              </a:extLst>
            </xdr:cNvPr>
            <xdr:cNvSpPr/>
          </xdr:nvSpPr>
          <xdr:spPr>
            <a:xfrm rot="3768684">
              <a:off x="4041887" y="1561352"/>
              <a:ext cx="2546254" cy="964115"/>
            </a:xfrm>
            <a:prstGeom prst="rect">
              <a:avLst/>
            </a:prstGeom>
            <a:noFill/>
          </xdr:spPr>
          <xdr:txBody>
            <a:bodyPr spcFirstLastPara="1" wrap="square" lIns="91440" tIns="45720" rIns="91440" bIns="45720" numCol="1">
              <a:prstTxWarp prst="textArchUp">
                <a:avLst>
                  <a:gd name="adj" fmla="val 12407934"/>
                </a:avLst>
              </a:prstTxWarp>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5400" b="0" cap="none" spc="0">
                  <a:ln w="0"/>
                  <a:solidFill>
                    <a:schemeClr val="tx1"/>
                  </a:solidFill>
                  <a:effectLst>
                    <a:outerShdw blurRad="38100" dist="19050" dir="2700000" algn="tl" rotWithShape="0">
                      <a:schemeClr val="dk1">
                        <a:alpha val="40000"/>
                      </a:schemeClr>
                    </a:outerShdw>
                  </a:effectLst>
                </a:rPr>
                <a:t>LOCAL &amp; CONTEXTUAL</a:t>
              </a:r>
            </a:p>
          </xdr:txBody>
        </xdr:sp>
        <xdr:sp macro="" textlink="">
          <xdr:nvSpPr>
            <xdr:cNvPr id="331" name="Rectangle 330">
              <a:extLst>
                <a:ext uri="{FF2B5EF4-FFF2-40B4-BE49-F238E27FC236}">
                  <a16:creationId xmlns:a16="http://schemas.microsoft.com/office/drawing/2014/main" id="{00000000-0008-0000-0800-00004B010000}"/>
                </a:ext>
              </a:extLst>
            </xdr:cNvPr>
            <xdr:cNvSpPr/>
          </xdr:nvSpPr>
          <xdr:spPr>
            <a:xfrm rot="18079026">
              <a:off x="-147136" y="1449914"/>
              <a:ext cx="2546254" cy="964115"/>
            </a:xfrm>
            <a:prstGeom prst="rect">
              <a:avLst/>
            </a:prstGeom>
            <a:noFill/>
          </xdr:spPr>
          <xdr:txBody>
            <a:bodyPr spcFirstLastPara="1" wrap="square" lIns="91440" tIns="45720" rIns="91440" bIns="45720" numCol="1">
              <a:prstTxWarp prst="textArchUp">
                <a:avLst>
                  <a:gd name="adj" fmla="val 12732639"/>
                </a:avLst>
              </a:prstTxWarp>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5400" b="0" cap="none" spc="0">
                  <a:ln w="0"/>
                  <a:solidFill>
                    <a:schemeClr val="tx1"/>
                  </a:solidFill>
                  <a:effectLst>
                    <a:outerShdw blurRad="38100" dist="19050" dir="2700000" algn="tl" rotWithShape="0">
                      <a:schemeClr val="dk1">
                        <a:alpha val="40000"/>
                      </a:schemeClr>
                    </a:outerShdw>
                  </a:effectLst>
                </a:rPr>
                <a:t>EMPOWER</a:t>
              </a:r>
              <a:r>
                <a:rPr lang="en-US" sz="5400" b="0" cap="none" spc="0" baseline="0">
                  <a:ln w="0"/>
                  <a:solidFill>
                    <a:schemeClr val="tx1"/>
                  </a:solidFill>
                  <a:effectLst>
                    <a:outerShdw blurRad="38100" dist="19050" dir="2700000" algn="tl" rotWithShape="0">
                      <a:schemeClr val="dk1">
                        <a:alpha val="40000"/>
                      </a:schemeClr>
                    </a:outerShdw>
                  </a:effectLst>
                </a:rPr>
                <a:t> PEOPLE</a:t>
              </a:r>
              <a:endParaRPr lang="en-US" sz="5400" b="0" cap="none" spc="0">
                <a:ln w="0"/>
                <a:solidFill>
                  <a:schemeClr val="tx1"/>
                </a:solidFill>
                <a:effectLst>
                  <a:outerShdw blurRad="38100" dist="19050" dir="2700000" algn="tl" rotWithShape="0">
                    <a:schemeClr val="dk1">
                      <a:alpha val="40000"/>
                    </a:schemeClr>
                  </a:outerShdw>
                </a:effectLst>
              </a:endParaRPr>
            </a:p>
          </xdr:txBody>
        </xdr:sp>
        <xdr:sp macro="" textlink="">
          <xdr:nvSpPr>
            <xdr:cNvPr id="332" name="Rectangle 331">
              <a:extLst>
                <a:ext uri="{FF2B5EF4-FFF2-40B4-BE49-F238E27FC236}">
                  <a16:creationId xmlns:a16="http://schemas.microsoft.com/office/drawing/2014/main" id="{00000000-0008-0000-0800-00004C010000}"/>
                </a:ext>
              </a:extLst>
            </xdr:cNvPr>
            <xdr:cNvSpPr/>
          </xdr:nvSpPr>
          <xdr:spPr>
            <a:xfrm rot="3605525">
              <a:off x="-255227" y="3860092"/>
              <a:ext cx="2546254" cy="964115"/>
            </a:xfrm>
            <a:prstGeom prst="rect">
              <a:avLst/>
            </a:prstGeom>
            <a:noFill/>
          </xdr:spPr>
          <xdr:txBody>
            <a:bodyPr spcFirstLastPara="1" wrap="square" lIns="91440" tIns="45720" rIns="91440" bIns="45720" numCol="1">
              <a:prstTxWarp prst="textArchDown">
                <a:avLst>
                  <a:gd name="adj" fmla="val 2018716"/>
                </a:avLst>
              </a:prstTxWarp>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5400" b="0" cap="none" spc="0" baseline="0">
                  <a:ln w="0"/>
                  <a:solidFill>
                    <a:schemeClr val="tx1"/>
                  </a:solidFill>
                  <a:effectLst>
                    <a:outerShdw blurRad="38100" dist="19050" dir="2700000" algn="tl" rotWithShape="0">
                      <a:schemeClr val="dk1">
                        <a:alpha val="40000"/>
                      </a:schemeClr>
                    </a:outerShdw>
                  </a:effectLst>
                </a:rPr>
                <a:t>SAFEGUARD NATURE</a:t>
              </a:r>
              <a:endParaRPr lang="en-US" sz="5400" b="0" cap="none" spc="0">
                <a:ln w="0"/>
                <a:solidFill>
                  <a:schemeClr val="tx1"/>
                </a:solidFill>
                <a:effectLst>
                  <a:outerShdw blurRad="38100" dist="19050" dir="2700000" algn="tl" rotWithShape="0">
                    <a:schemeClr val="dk1">
                      <a:alpha val="40000"/>
                    </a:schemeClr>
                  </a:outerShdw>
                </a:effectLst>
              </a:endParaRPr>
            </a:p>
          </xdr:txBody>
        </xdr:sp>
        <xdr:sp macro="" textlink="">
          <xdr:nvSpPr>
            <xdr:cNvPr id="333" name="Rectangle 332">
              <a:extLst>
                <a:ext uri="{FF2B5EF4-FFF2-40B4-BE49-F238E27FC236}">
                  <a16:creationId xmlns:a16="http://schemas.microsoft.com/office/drawing/2014/main" id="{00000000-0008-0000-0800-00004D010000}"/>
                </a:ext>
              </a:extLst>
            </xdr:cNvPr>
            <xdr:cNvSpPr/>
          </xdr:nvSpPr>
          <xdr:spPr>
            <a:xfrm>
              <a:off x="1906796" y="5124286"/>
              <a:ext cx="2546254" cy="964115"/>
            </a:xfrm>
            <a:prstGeom prst="rect">
              <a:avLst/>
            </a:prstGeom>
            <a:noFill/>
          </xdr:spPr>
          <xdr:txBody>
            <a:bodyPr spcFirstLastPara="1" wrap="square" lIns="91440" tIns="45720" rIns="91440" bIns="45720" numCol="1">
              <a:prstTxWarp prst="textArchDown">
                <a:avLst>
                  <a:gd name="adj" fmla="val 2018716"/>
                </a:avLst>
              </a:prstTxWarp>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5400" b="0" cap="none" spc="0">
                  <a:ln w="0"/>
                  <a:solidFill>
                    <a:sysClr val="windowText" lastClr="000000"/>
                  </a:solidFill>
                  <a:effectLst>
                    <a:outerShdw blurRad="38100" dist="19050" dir="2700000" algn="tl" rotWithShape="0">
                      <a:schemeClr val="dk1">
                        <a:alpha val="40000"/>
                      </a:schemeClr>
                    </a:outerShdw>
                  </a:effectLst>
                </a:rPr>
                <a:t>SUSTAINABLE</a:t>
              </a:r>
              <a:r>
                <a:rPr lang="en-US" sz="5400" b="0" cap="none" spc="0" baseline="0">
                  <a:ln w="0"/>
                  <a:solidFill>
                    <a:sysClr val="windowText" lastClr="000000"/>
                  </a:solidFill>
                  <a:effectLst>
                    <a:outerShdw blurRad="38100" dist="19050" dir="2700000" algn="tl" rotWithShape="0">
                      <a:schemeClr val="dk1">
                        <a:alpha val="40000"/>
                      </a:schemeClr>
                    </a:outerShdw>
                  </a:effectLst>
                </a:rPr>
                <a:t> D</a:t>
              </a:r>
              <a:r>
                <a:rPr lang="en-US" sz="5400" b="0" cap="none" spc="0">
                  <a:ln w="0"/>
                  <a:solidFill>
                    <a:sysClr val="windowText" lastClr="000000"/>
                  </a:solidFill>
                  <a:effectLst>
                    <a:outerShdw blurRad="38100" dist="19050" dir="2700000" algn="tl" rotWithShape="0">
                      <a:schemeClr val="dk1">
                        <a:alpha val="40000"/>
                      </a:schemeClr>
                    </a:outerShdw>
                  </a:effectLst>
                </a:rPr>
                <a:t>ESIGN</a:t>
              </a:r>
            </a:p>
          </xdr:txBody>
        </xdr:sp>
        <xdr:sp macro="" textlink="">
          <xdr:nvSpPr>
            <xdr:cNvPr id="334" name="Rectangle 333">
              <a:extLst>
                <a:ext uri="{FF2B5EF4-FFF2-40B4-BE49-F238E27FC236}">
                  <a16:creationId xmlns:a16="http://schemas.microsoft.com/office/drawing/2014/main" id="{00000000-0008-0000-0800-00004E010000}"/>
                </a:ext>
              </a:extLst>
            </xdr:cNvPr>
            <xdr:cNvSpPr/>
          </xdr:nvSpPr>
          <xdr:spPr>
            <a:xfrm rot="17908051">
              <a:off x="4046685" y="3860091"/>
              <a:ext cx="2546254" cy="964115"/>
            </a:xfrm>
            <a:prstGeom prst="rect">
              <a:avLst/>
            </a:prstGeom>
            <a:noFill/>
          </xdr:spPr>
          <xdr:txBody>
            <a:bodyPr spcFirstLastPara="1" wrap="square" lIns="91440" tIns="45720" rIns="91440" bIns="45720" numCol="1">
              <a:prstTxWarp prst="textArchDown">
                <a:avLst>
                  <a:gd name="adj" fmla="val 2018716"/>
                </a:avLst>
              </a:prstTxWarp>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5400" b="0" cap="none" spc="0">
                  <a:ln w="0"/>
                  <a:solidFill>
                    <a:schemeClr val="tx1"/>
                  </a:solidFill>
                  <a:effectLst>
                    <a:outerShdw blurRad="38100" dist="19050" dir="2700000" algn="tl" rotWithShape="0">
                      <a:schemeClr val="dk1">
                        <a:alpha val="40000"/>
                      </a:schemeClr>
                    </a:outerShdw>
                  </a:effectLst>
                </a:rPr>
                <a:t>HIGH</a:t>
              </a:r>
              <a:r>
                <a:rPr lang="en-US" sz="5400" b="0" cap="none" spc="0" baseline="0">
                  <a:ln w="0"/>
                  <a:solidFill>
                    <a:schemeClr val="tx1"/>
                  </a:solidFill>
                  <a:effectLst>
                    <a:outerShdw blurRad="38100" dist="19050" dir="2700000" algn="tl" rotWithShape="0">
                      <a:schemeClr val="dk1">
                        <a:alpha val="40000"/>
                      </a:schemeClr>
                    </a:outerShdw>
                  </a:effectLst>
                </a:rPr>
                <a:t> INTEGRITY CAPITAL</a:t>
              </a:r>
              <a:endParaRPr lang="en-US" sz="5400" b="0" cap="none" spc="0">
                <a:ln w="0"/>
                <a:solidFill>
                  <a:schemeClr val="tx1"/>
                </a:solidFill>
                <a:effectLst>
                  <a:outerShdw blurRad="38100" dist="19050" dir="2700000" algn="tl" rotWithShape="0">
                    <a:schemeClr val="dk1">
                      <a:alpha val="40000"/>
                    </a:schemeClr>
                  </a:outerShdw>
                </a:effectLst>
              </a:endParaRPr>
            </a:p>
          </xdr:txBody>
        </xdr:sp>
      </xdr:grpSp>
      <xdr:sp macro="" textlink="">
        <xdr:nvSpPr>
          <xdr:cNvPr id="335" name="TextBox 334">
            <a:extLst>
              <a:ext uri="{FF2B5EF4-FFF2-40B4-BE49-F238E27FC236}">
                <a16:creationId xmlns:a16="http://schemas.microsoft.com/office/drawing/2014/main" id="{00000000-0008-0000-0800-00004F010000}"/>
              </a:ext>
            </a:extLst>
          </xdr:cNvPr>
          <xdr:cNvSpPr txBox="1"/>
        </xdr:nvSpPr>
        <xdr:spPr>
          <a:xfrm rot="21010457">
            <a:off x="6833606" y="3815511"/>
            <a:ext cx="1089660" cy="2602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800"/>
              <a:t>Do no harm</a:t>
            </a:r>
          </a:p>
        </xdr:txBody>
      </xdr:sp>
      <xdr:sp macro="" textlink="">
        <xdr:nvSpPr>
          <xdr:cNvPr id="336" name="TextBox 335">
            <a:extLst>
              <a:ext uri="{FF2B5EF4-FFF2-40B4-BE49-F238E27FC236}">
                <a16:creationId xmlns:a16="http://schemas.microsoft.com/office/drawing/2014/main" id="{00000000-0008-0000-0800-000050010000}"/>
              </a:ext>
            </a:extLst>
          </xdr:cNvPr>
          <xdr:cNvSpPr txBox="1"/>
        </xdr:nvSpPr>
        <xdr:spPr>
          <a:xfrm rot="19735919">
            <a:off x="7010485" y="4236188"/>
            <a:ext cx="1331137" cy="2438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800"/>
              <a:t>Science-based</a:t>
            </a:r>
            <a:r>
              <a:rPr lang="en-AU" sz="1800" baseline="0"/>
              <a:t> design</a:t>
            </a:r>
            <a:endParaRPr lang="en-AU" sz="1800"/>
          </a:p>
        </xdr:txBody>
      </xdr:sp>
      <xdr:sp macro="" textlink="">
        <xdr:nvSpPr>
          <xdr:cNvPr id="337" name="TextBox 336">
            <a:extLst>
              <a:ext uri="{FF2B5EF4-FFF2-40B4-BE49-F238E27FC236}">
                <a16:creationId xmlns:a16="http://schemas.microsoft.com/office/drawing/2014/main" id="{00000000-0008-0000-0800-000051010000}"/>
              </a:ext>
            </a:extLst>
          </xdr:cNvPr>
          <xdr:cNvSpPr txBox="1"/>
        </xdr:nvSpPr>
        <xdr:spPr>
          <a:xfrm rot="18487861">
            <a:off x="7271622" y="4536995"/>
            <a:ext cx="1485327" cy="2668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800"/>
              <a:t>Conserve</a:t>
            </a:r>
            <a:r>
              <a:rPr lang="en-AU" sz="1800" baseline="0"/>
              <a:t> ecosystems</a:t>
            </a:r>
            <a:endParaRPr lang="en-AU" sz="1800"/>
          </a:p>
        </xdr:txBody>
      </xdr:sp>
      <xdr:sp macro="" textlink="">
        <xdr:nvSpPr>
          <xdr:cNvPr id="339" name="TextBox 338">
            <a:extLst>
              <a:ext uri="{FF2B5EF4-FFF2-40B4-BE49-F238E27FC236}">
                <a16:creationId xmlns:a16="http://schemas.microsoft.com/office/drawing/2014/main" id="{00000000-0008-0000-0800-000053010000}"/>
              </a:ext>
            </a:extLst>
          </xdr:cNvPr>
          <xdr:cNvSpPr txBox="1"/>
        </xdr:nvSpPr>
        <xdr:spPr>
          <a:xfrm rot="549496">
            <a:off x="6872403" y="3368936"/>
            <a:ext cx="1221275" cy="2602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800" baseline="0"/>
              <a:t>Social safeguards</a:t>
            </a:r>
            <a:endParaRPr lang="en-AU" sz="1800"/>
          </a:p>
        </xdr:txBody>
      </xdr:sp>
      <xdr:sp macro="" textlink="">
        <xdr:nvSpPr>
          <xdr:cNvPr id="340" name="TextBox 339">
            <a:extLst>
              <a:ext uri="{FF2B5EF4-FFF2-40B4-BE49-F238E27FC236}">
                <a16:creationId xmlns:a16="http://schemas.microsoft.com/office/drawing/2014/main" id="{00000000-0008-0000-0800-000054010000}"/>
              </a:ext>
            </a:extLst>
          </xdr:cNvPr>
          <xdr:cNvSpPr txBox="1"/>
        </xdr:nvSpPr>
        <xdr:spPr>
          <a:xfrm rot="1736854">
            <a:off x="6995692" y="2937256"/>
            <a:ext cx="1313873" cy="2602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800"/>
              <a:t>Inclusive design</a:t>
            </a:r>
          </a:p>
        </xdr:txBody>
      </xdr:sp>
      <xdr:sp macro="" textlink="">
        <xdr:nvSpPr>
          <xdr:cNvPr id="341" name="TextBox 340">
            <a:extLst>
              <a:ext uri="{FF2B5EF4-FFF2-40B4-BE49-F238E27FC236}">
                <a16:creationId xmlns:a16="http://schemas.microsoft.com/office/drawing/2014/main" id="{00000000-0008-0000-0800-000055010000}"/>
              </a:ext>
            </a:extLst>
          </xdr:cNvPr>
          <xdr:cNvSpPr txBox="1"/>
        </xdr:nvSpPr>
        <xdr:spPr>
          <a:xfrm rot="3008672">
            <a:off x="7226915" y="2666403"/>
            <a:ext cx="1563250" cy="2602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800"/>
              <a:t>Community equity</a:t>
            </a:r>
          </a:p>
        </xdr:txBody>
      </xdr:sp>
      <xdr:sp macro="" textlink="">
        <xdr:nvSpPr>
          <xdr:cNvPr id="342" name="TextBox 341">
            <a:extLst>
              <a:ext uri="{FF2B5EF4-FFF2-40B4-BE49-F238E27FC236}">
                <a16:creationId xmlns:a16="http://schemas.microsoft.com/office/drawing/2014/main" id="{00000000-0008-0000-0800-000056010000}"/>
              </a:ext>
            </a:extLst>
          </xdr:cNvPr>
          <xdr:cNvSpPr txBox="1"/>
        </xdr:nvSpPr>
        <xdr:spPr>
          <a:xfrm rot="4060477">
            <a:off x="7557415" y="2476151"/>
            <a:ext cx="1687240" cy="2602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800"/>
              <a:t>Appropriate interventions</a:t>
            </a:r>
          </a:p>
        </xdr:txBody>
      </xdr:sp>
      <xdr:sp macro="" textlink="">
        <xdr:nvSpPr>
          <xdr:cNvPr id="343" name="TextBox 342">
            <a:extLst>
              <a:ext uri="{FF2B5EF4-FFF2-40B4-BE49-F238E27FC236}">
                <a16:creationId xmlns:a16="http://schemas.microsoft.com/office/drawing/2014/main" id="{00000000-0008-0000-0800-000057010000}"/>
              </a:ext>
            </a:extLst>
          </xdr:cNvPr>
          <xdr:cNvSpPr txBox="1"/>
        </xdr:nvSpPr>
        <xdr:spPr>
          <a:xfrm rot="5400000">
            <a:off x="8053392" y="2395948"/>
            <a:ext cx="1563250" cy="2602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800"/>
              <a:t>Strong evidence base</a:t>
            </a:r>
          </a:p>
        </xdr:txBody>
      </xdr:sp>
      <xdr:sp macro="" textlink="">
        <xdr:nvSpPr>
          <xdr:cNvPr id="344" name="TextBox 343">
            <a:extLst>
              <a:ext uri="{FF2B5EF4-FFF2-40B4-BE49-F238E27FC236}">
                <a16:creationId xmlns:a16="http://schemas.microsoft.com/office/drawing/2014/main" id="{00000000-0008-0000-0800-000058010000}"/>
              </a:ext>
            </a:extLst>
          </xdr:cNvPr>
          <xdr:cNvSpPr txBox="1"/>
        </xdr:nvSpPr>
        <xdr:spPr>
          <a:xfrm rot="17499714">
            <a:off x="8484994" y="2462687"/>
            <a:ext cx="1563250" cy="2602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AU" sz="1800"/>
              <a:t>Adaptive management</a:t>
            </a:r>
          </a:p>
        </xdr:txBody>
      </xdr:sp>
      <xdr:sp macro="" textlink="">
        <xdr:nvSpPr>
          <xdr:cNvPr id="345" name="TextBox 344">
            <a:extLst>
              <a:ext uri="{FF2B5EF4-FFF2-40B4-BE49-F238E27FC236}">
                <a16:creationId xmlns:a16="http://schemas.microsoft.com/office/drawing/2014/main" id="{00000000-0008-0000-0800-000059010000}"/>
              </a:ext>
            </a:extLst>
          </xdr:cNvPr>
          <xdr:cNvSpPr txBox="1"/>
        </xdr:nvSpPr>
        <xdr:spPr>
          <a:xfrm rot="18724282">
            <a:off x="8887142" y="2643653"/>
            <a:ext cx="1563250" cy="388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AU" sz="1800" baseline="0"/>
              <a:t>Designed to l</a:t>
            </a:r>
            <a:r>
              <a:rPr lang="en-AU" sz="1800"/>
              <a:t>ocal</a:t>
            </a:r>
            <a:r>
              <a:rPr lang="en-AU" sz="1800" baseline="0"/>
              <a:t> context</a:t>
            </a:r>
            <a:endParaRPr lang="en-AU" sz="1800"/>
          </a:p>
        </xdr:txBody>
      </xdr:sp>
      <xdr:sp macro="" textlink="">
        <xdr:nvSpPr>
          <xdr:cNvPr id="347" name="TextBox 346">
            <a:extLst>
              <a:ext uri="{FF2B5EF4-FFF2-40B4-BE49-F238E27FC236}">
                <a16:creationId xmlns:a16="http://schemas.microsoft.com/office/drawing/2014/main" id="{00000000-0008-0000-0800-00005B010000}"/>
              </a:ext>
            </a:extLst>
          </xdr:cNvPr>
          <xdr:cNvSpPr txBox="1"/>
        </xdr:nvSpPr>
        <xdr:spPr>
          <a:xfrm rot="19805672">
            <a:off x="9069711" y="2992977"/>
            <a:ext cx="1563250" cy="2602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AU" sz="1800" baseline="0"/>
              <a:t>Local partnerships</a:t>
            </a:r>
            <a:endParaRPr lang="en-AU" sz="1800"/>
          </a:p>
        </xdr:txBody>
      </xdr:sp>
      <xdr:sp macro="" textlink="">
        <xdr:nvSpPr>
          <xdr:cNvPr id="348" name="TextBox 347">
            <a:extLst>
              <a:ext uri="{FF2B5EF4-FFF2-40B4-BE49-F238E27FC236}">
                <a16:creationId xmlns:a16="http://schemas.microsoft.com/office/drawing/2014/main" id="{00000000-0008-0000-0800-00005C010000}"/>
              </a:ext>
            </a:extLst>
          </xdr:cNvPr>
          <xdr:cNvSpPr txBox="1"/>
        </xdr:nvSpPr>
        <xdr:spPr>
          <a:xfrm rot="20936511">
            <a:off x="9137771" y="3403134"/>
            <a:ext cx="1563250" cy="2602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AU" sz="1800" baseline="0"/>
              <a:t>Policy alignment</a:t>
            </a:r>
            <a:endParaRPr lang="en-AU" sz="1800"/>
          </a:p>
        </xdr:txBody>
      </xdr:sp>
      <xdr:sp macro="" textlink="">
        <xdr:nvSpPr>
          <xdr:cNvPr id="349" name="TextBox 348">
            <a:extLst>
              <a:ext uri="{FF2B5EF4-FFF2-40B4-BE49-F238E27FC236}">
                <a16:creationId xmlns:a16="http://schemas.microsoft.com/office/drawing/2014/main" id="{00000000-0008-0000-0800-00005D010000}"/>
              </a:ext>
            </a:extLst>
          </xdr:cNvPr>
          <xdr:cNvSpPr txBox="1"/>
        </xdr:nvSpPr>
        <xdr:spPr>
          <a:xfrm rot="692118">
            <a:off x="9211227" y="3818738"/>
            <a:ext cx="1563250" cy="2602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AU" sz="1800"/>
              <a:t>Funding</a:t>
            </a:r>
            <a:r>
              <a:rPr lang="en-AU" sz="1800" baseline="0"/>
              <a:t> </a:t>
            </a:r>
            <a:r>
              <a:rPr lang="en-AU" sz="1800"/>
              <a:t>integrity</a:t>
            </a:r>
          </a:p>
        </xdr:txBody>
      </xdr:sp>
      <xdr:sp macro="" textlink="">
        <xdr:nvSpPr>
          <xdr:cNvPr id="350" name="TextBox 349">
            <a:extLst>
              <a:ext uri="{FF2B5EF4-FFF2-40B4-BE49-F238E27FC236}">
                <a16:creationId xmlns:a16="http://schemas.microsoft.com/office/drawing/2014/main" id="{00000000-0008-0000-0800-00005E010000}"/>
              </a:ext>
            </a:extLst>
          </xdr:cNvPr>
          <xdr:cNvSpPr txBox="1"/>
        </xdr:nvSpPr>
        <xdr:spPr>
          <a:xfrm rot="1803384">
            <a:off x="9060384" y="4165523"/>
            <a:ext cx="1563250" cy="2602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AU" sz="1800"/>
              <a:t>Financial transparency</a:t>
            </a:r>
          </a:p>
        </xdr:txBody>
      </xdr:sp>
      <xdr:sp macro="" textlink="">
        <xdr:nvSpPr>
          <xdr:cNvPr id="351" name="TextBox 350">
            <a:extLst>
              <a:ext uri="{FF2B5EF4-FFF2-40B4-BE49-F238E27FC236}">
                <a16:creationId xmlns:a16="http://schemas.microsoft.com/office/drawing/2014/main" id="{00000000-0008-0000-0800-00005F010000}"/>
              </a:ext>
            </a:extLst>
          </xdr:cNvPr>
          <xdr:cNvSpPr txBox="1"/>
        </xdr:nvSpPr>
        <xdr:spPr>
          <a:xfrm rot="3008532">
            <a:off x="8824010" y="4473432"/>
            <a:ext cx="1563250" cy="2602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AU" sz="1800"/>
              <a:t>Fair agreements </a:t>
            </a:r>
          </a:p>
        </xdr:txBody>
      </xdr:sp>
      <xdr:sp macro="" textlink="">
        <xdr:nvSpPr>
          <xdr:cNvPr id="352" name="TextBox 351">
            <a:extLst>
              <a:ext uri="{FF2B5EF4-FFF2-40B4-BE49-F238E27FC236}">
                <a16:creationId xmlns:a16="http://schemas.microsoft.com/office/drawing/2014/main" id="{00000000-0008-0000-0800-000060010000}"/>
              </a:ext>
            </a:extLst>
          </xdr:cNvPr>
          <xdr:cNvSpPr txBox="1"/>
        </xdr:nvSpPr>
        <xdr:spPr>
          <a:xfrm rot="4103888">
            <a:off x="8442041" y="4695812"/>
            <a:ext cx="1563250" cy="2602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AU" sz="1800">
                <a:solidFill>
                  <a:sysClr val="windowText" lastClr="000000"/>
                </a:solidFill>
              </a:rPr>
              <a:t>Project durability</a:t>
            </a:r>
          </a:p>
        </xdr:txBody>
      </xdr:sp>
      <xdr:sp macro="" textlink="">
        <xdr:nvSpPr>
          <xdr:cNvPr id="353" name="TextBox 352">
            <a:extLst>
              <a:ext uri="{FF2B5EF4-FFF2-40B4-BE49-F238E27FC236}">
                <a16:creationId xmlns:a16="http://schemas.microsoft.com/office/drawing/2014/main" id="{00000000-0008-0000-0800-000061010000}"/>
              </a:ext>
            </a:extLst>
          </xdr:cNvPr>
          <xdr:cNvSpPr txBox="1"/>
        </xdr:nvSpPr>
        <xdr:spPr>
          <a:xfrm rot="5400000">
            <a:off x="8032463" y="4793784"/>
            <a:ext cx="1563250" cy="2602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AU" sz="1800" baseline="0">
                <a:solidFill>
                  <a:sysClr val="windowText" lastClr="000000"/>
                </a:solidFill>
              </a:rPr>
              <a:t>Risk assessment</a:t>
            </a:r>
            <a:endParaRPr lang="en-AU" sz="1800">
              <a:solidFill>
                <a:sysClr val="windowText" lastClr="000000"/>
              </a:solidFill>
            </a:endParaRPr>
          </a:p>
        </xdr:txBody>
      </xdr:sp>
      <xdr:sp macro="" textlink="">
        <xdr:nvSpPr>
          <xdr:cNvPr id="354" name="TextBox 353">
            <a:extLst>
              <a:ext uri="{FF2B5EF4-FFF2-40B4-BE49-F238E27FC236}">
                <a16:creationId xmlns:a16="http://schemas.microsoft.com/office/drawing/2014/main" id="{00000000-0008-0000-0800-000062010000}"/>
              </a:ext>
            </a:extLst>
          </xdr:cNvPr>
          <xdr:cNvSpPr txBox="1"/>
        </xdr:nvSpPr>
        <xdr:spPr>
          <a:xfrm rot="17495852">
            <a:off x="7640466" y="4801694"/>
            <a:ext cx="1336074" cy="2602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AU" sz="1800" baseline="0">
                <a:solidFill>
                  <a:sysClr val="windowText" lastClr="000000"/>
                </a:solidFill>
              </a:rPr>
              <a:t>Risk mitigation</a:t>
            </a:r>
            <a:endParaRPr lang="en-AU" sz="1800">
              <a:solidFill>
                <a:sysClr val="windowText" lastClr="000000"/>
              </a:solidFill>
            </a:endParaRPr>
          </a:p>
        </xdr:txBody>
      </xdr:sp>
    </xdr:grpSp>
    <xdr:clientData/>
  </xdr:twoCellAnchor>
  <xdr:twoCellAnchor>
    <xdr:from>
      <xdr:col>2</xdr:col>
      <xdr:colOff>1106715</xdr:colOff>
      <xdr:row>56</xdr:row>
      <xdr:rowOff>111654</xdr:rowOff>
    </xdr:from>
    <xdr:to>
      <xdr:col>4</xdr:col>
      <xdr:colOff>2810254</xdr:colOff>
      <xdr:row>63</xdr:row>
      <xdr:rowOff>38175</xdr:rowOff>
    </xdr:to>
    <xdr:sp macro="" textlink="">
      <xdr:nvSpPr>
        <xdr:cNvPr id="3" name="TextBox 1">
          <a:extLst>
            <a:ext uri="{FF2B5EF4-FFF2-40B4-BE49-F238E27FC236}">
              <a16:creationId xmlns:a16="http://schemas.microsoft.com/office/drawing/2014/main" id="{00000000-0008-0000-0800-000002000000}"/>
            </a:ext>
          </a:extLst>
        </xdr:cNvPr>
        <xdr:cNvSpPr txBox="1"/>
      </xdr:nvSpPr>
      <xdr:spPr>
        <a:xfrm>
          <a:off x="3311072" y="15582975"/>
          <a:ext cx="5649611" cy="116477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b="1"/>
            <a:t>Source</a:t>
          </a:r>
          <a:r>
            <a:rPr lang="en-AU" sz="1100"/>
            <a:t>: McDonald T., Jonson J. and Dixon K.W. (eds) (2016) National Standards for the Practice of Ecological Restoration in Australia. Restoration Ecology S1: 1-340.]</a:t>
          </a:r>
        </a:p>
        <a:p>
          <a:r>
            <a:rPr lang="en-AU" sz="1100" b="1">
              <a:solidFill>
                <a:schemeClr val="dk1"/>
              </a:solidFill>
              <a:effectLst/>
              <a:latin typeface="+mn-lt"/>
              <a:ea typeface="+mn-ea"/>
              <a:cs typeface="+mn-cs"/>
            </a:rPr>
            <a:t>Artwork</a:t>
          </a:r>
          <a:r>
            <a:rPr lang="en-AU" sz="1100">
              <a:solidFill>
                <a:schemeClr val="dk1"/>
              </a:solidFill>
              <a:effectLst/>
              <a:latin typeface="+mn-lt"/>
              <a:ea typeface="+mn-ea"/>
              <a:cs typeface="+mn-cs"/>
            </a:rPr>
            <a:t>:  Little Gecko Media.</a:t>
          </a:r>
          <a:r>
            <a:rPr lang="en-AU" sz="1100" baseline="0">
              <a:solidFill>
                <a:schemeClr val="dk1"/>
              </a:solidFill>
              <a:effectLst/>
              <a:latin typeface="+mn-lt"/>
              <a:ea typeface="+mn-ea"/>
              <a:cs typeface="+mn-cs"/>
            </a:rPr>
            <a:t> </a:t>
          </a:r>
          <a:r>
            <a:rPr lang="en-AU" sz="1100" b="1">
              <a:solidFill>
                <a:schemeClr val="dk1"/>
              </a:solidFill>
              <a:effectLst/>
              <a:latin typeface="+mn-lt"/>
              <a:ea typeface="+mn-ea"/>
              <a:cs typeface="+mn-cs"/>
            </a:rPr>
            <a:t>Excel file formulated by </a:t>
          </a:r>
          <a:r>
            <a:rPr lang="en-AU" sz="1100">
              <a:solidFill>
                <a:schemeClr val="dk1"/>
              </a:solidFill>
              <a:effectLst/>
              <a:latin typeface="+mn-lt"/>
              <a:ea typeface="+mn-ea"/>
              <a:cs typeface="+mn-cs"/>
            </a:rPr>
            <a:t>Simone Pedrini.</a:t>
          </a:r>
          <a:br>
            <a:rPr lang="en-AU" sz="1100">
              <a:solidFill>
                <a:schemeClr val="dk1"/>
              </a:solidFill>
              <a:effectLst/>
              <a:latin typeface="+mn-lt"/>
              <a:ea typeface="+mn-ea"/>
              <a:cs typeface="+mn-cs"/>
            </a:rPr>
          </a:br>
          <a:r>
            <a:rPr lang="en-AU" sz="1100" b="1">
              <a:solidFill>
                <a:schemeClr val="dk1"/>
              </a:solidFill>
              <a:effectLst/>
              <a:latin typeface="+mn-lt"/>
              <a:ea typeface="+mn-ea"/>
              <a:cs typeface="+mn-cs"/>
            </a:rPr>
            <a:t>Modified with permission </a:t>
          </a:r>
          <a:r>
            <a:rPr lang="en-AU" sz="1100">
              <a:solidFill>
                <a:schemeClr val="dk1"/>
              </a:solidFill>
              <a:effectLst/>
              <a:latin typeface="+mn-lt"/>
              <a:ea typeface="+mn-ea"/>
              <a:cs typeface="+mn-cs"/>
            </a:rPr>
            <a:t>for</a:t>
          </a:r>
          <a:r>
            <a:rPr lang="en-AU" sz="1100" baseline="0">
              <a:solidFill>
                <a:schemeClr val="dk1"/>
              </a:solidFill>
              <a:effectLst/>
              <a:latin typeface="+mn-lt"/>
              <a:ea typeface="+mn-ea"/>
              <a:cs typeface="+mn-cs"/>
            </a:rPr>
            <a:t> the High Quality Blue Carbon Principles by Mark Beeston 2024</a:t>
          </a:r>
          <a:r>
            <a:rPr lang="en-AU" sz="1100">
              <a:solidFill>
                <a:schemeClr val="dk1"/>
              </a:solidFill>
              <a:effectLst/>
              <a:latin typeface="+mn-lt"/>
              <a:ea typeface="+mn-ea"/>
              <a:cs typeface="+mn-cs"/>
            </a:rPr>
            <a:t>  </a:t>
          </a:r>
        </a:p>
        <a:p>
          <a:r>
            <a:rPr lang="en-AU" sz="1100" b="1">
              <a:solidFill>
                <a:schemeClr val="dk1"/>
              </a:solidFill>
              <a:effectLst/>
              <a:latin typeface="+mn-lt"/>
              <a:ea typeface="+mn-ea"/>
              <a:cs typeface="+mn-cs"/>
            </a:rPr>
            <a:t>Second Edition </a:t>
          </a:r>
          <a:r>
            <a:rPr lang="en-AU" sz="1100" b="0">
              <a:solidFill>
                <a:schemeClr val="dk1"/>
              </a:solidFill>
              <a:effectLst/>
              <a:latin typeface="+mn-lt"/>
              <a:ea typeface="+mn-ea"/>
              <a:cs typeface="+mn-cs"/>
            </a:rPr>
            <a:t>High-Quality Blue Carbon Practitioners Gudie Mark Beeston 2026</a:t>
          </a:r>
          <a:endParaRPr lang="en-AU" sz="1100" b="1"/>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9525</xdr:colOff>
      <xdr:row>10</xdr:row>
      <xdr:rowOff>188595</xdr:rowOff>
    </xdr:from>
    <xdr:to>
      <xdr:col>14</xdr:col>
      <xdr:colOff>337185</xdr:colOff>
      <xdr:row>24</xdr:row>
      <xdr:rowOff>66675</xdr:rowOff>
    </xdr:to>
    <xdr:sp macro="" textlink="">
      <xdr:nvSpPr>
        <xdr:cNvPr id="167" name="TextBox 166">
          <a:extLst>
            <a:ext uri="{FF2B5EF4-FFF2-40B4-BE49-F238E27FC236}">
              <a16:creationId xmlns:a16="http://schemas.microsoft.com/office/drawing/2014/main" id="{00000000-0008-0000-0900-0000A7000000}"/>
            </a:ext>
          </a:extLst>
        </xdr:cNvPr>
        <xdr:cNvSpPr txBox="1"/>
      </xdr:nvSpPr>
      <xdr:spPr>
        <a:xfrm>
          <a:off x="2981325" y="2093595"/>
          <a:ext cx="5947410" cy="25450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t>Sub Wheel()</a:t>
          </a:r>
        </a:p>
        <a:p>
          <a:endParaRPr lang="en-AU" sz="1100"/>
        </a:p>
        <a:p>
          <a:endParaRPr lang="en-AU" sz="1100"/>
        </a:p>
        <a:p>
          <a:r>
            <a:rPr lang="en-AU" sz="1100"/>
            <a:t>For i = 1 To 90</a:t>
          </a:r>
        </a:p>
        <a:p>
          <a:r>
            <a:rPr lang="en-AU" sz="1100"/>
            <a:t>Range("actReg").Value = Range("Macro!A" &amp; i).Value</a:t>
          </a:r>
        </a:p>
        <a:p>
          <a:r>
            <a:rPr lang="en-AU" sz="1100"/>
            <a:t>ActiveSheet.Shapes(Range("actReg").Value).Select</a:t>
          </a:r>
        </a:p>
        <a:p>
          <a:r>
            <a:rPr lang="en-AU" sz="1100"/>
            <a:t>Selection.ShapeRange.Fill.ForeColor.RGB = Range(Range("actRegCode").Value).Interior.Color</a:t>
          </a:r>
        </a:p>
        <a:p>
          <a:endParaRPr lang="en-AU" sz="1100"/>
        </a:p>
        <a:p>
          <a:r>
            <a:rPr lang="en-AU" sz="1100"/>
            <a:t>Next i</a:t>
          </a:r>
        </a:p>
        <a:p>
          <a:endParaRPr lang="en-AU" sz="1100"/>
        </a:p>
        <a:p>
          <a:r>
            <a:rPr lang="en-AU" sz="1100"/>
            <a:t>Range("A5").Select</a:t>
          </a:r>
        </a:p>
        <a:p>
          <a:endParaRPr lang="en-AU" sz="1100"/>
        </a:p>
        <a:p>
          <a:endParaRPr lang="en-AU" sz="1100"/>
        </a:p>
        <a:p>
          <a:r>
            <a:rPr lang="en-AU" sz="1100"/>
            <a:t>End Sub</a:t>
          </a:r>
          <a:endParaRPr lang="en-AU" sz="1100" baseline="0"/>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oceanriskalliance.org/resource/launching-the-high-quality-blue-carbon-practitioners-guide/"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5.bin"/><Relationship Id="rId4" Type="http://schemas.openxmlformats.org/officeDocument/2006/relationships/ctrlProp" Target="../ctrlProps/ctrlProp1.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B1C021-ECA7-411C-9C80-2F0C095B60EA}">
  <sheetPr codeName="Sheet3"/>
  <dimension ref="B2:L53"/>
  <sheetViews>
    <sheetView showGridLines="0" tabSelected="1" workbookViewId="0">
      <selection activeCell="Q57" sqref="Q57"/>
    </sheetView>
  </sheetViews>
  <sheetFormatPr defaultRowHeight="14.5" x14ac:dyDescent="0.35"/>
  <sheetData>
    <row r="2" spans="2:12" ht="18.5" x14ac:dyDescent="0.45">
      <c r="B2" s="36" t="s">
        <v>0</v>
      </c>
    </row>
    <row r="3" spans="2:12" ht="18.5" x14ac:dyDescent="0.45">
      <c r="B3" s="37" t="s">
        <v>1</v>
      </c>
    </row>
    <row r="5" spans="2:12" x14ac:dyDescent="0.35">
      <c r="B5" s="213" t="s">
        <v>271</v>
      </c>
    </row>
    <row r="6" spans="2:12" x14ac:dyDescent="0.35">
      <c r="B6" t="s">
        <v>272</v>
      </c>
    </row>
    <row r="8" spans="2:12" x14ac:dyDescent="0.35">
      <c r="B8" t="s">
        <v>273</v>
      </c>
      <c r="F8" s="92"/>
    </row>
    <row r="9" spans="2:12" x14ac:dyDescent="0.35">
      <c r="B9" t="s">
        <v>2</v>
      </c>
    </row>
    <row r="10" spans="2:12" x14ac:dyDescent="0.35">
      <c r="B10" t="s">
        <v>274</v>
      </c>
      <c r="K10" s="92"/>
      <c r="L10" s="86"/>
    </row>
    <row r="11" spans="2:12" x14ac:dyDescent="0.35">
      <c r="B11" t="s">
        <v>3</v>
      </c>
    </row>
    <row r="12" spans="2:12" x14ac:dyDescent="0.35">
      <c r="B12" t="s">
        <v>275</v>
      </c>
    </row>
    <row r="13" spans="2:12" x14ac:dyDescent="0.35">
      <c r="B13" s="86" t="s">
        <v>4</v>
      </c>
    </row>
    <row r="14" spans="2:12" x14ac:dyDescent="0.35">
      <c r="B14" t="s">
        <v>276</v>
      </c>
    </row>
    <row r="53" spans="2:2" x14ac:dyDescent="0.35">
      <c r="B53" t="s">
        <v>277</v>
      </c>
    </row>
  </sheetData>
  <hyperlinks>
    <hyperlink ref="B13" r:id="rId1" xr:uid="{4DC6860F-7548-4C07-BD7D-3E8C2CECD330}"/>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92F6B-47AD-4ABA-A3B5-1193B71F49AB}">
  <sheetPr codeName="Sheet4"/>
  <dimension ref="A2:L62"/>
  <sheetViews>
    <sheetView showGridLines="0" zoomScale="60" zoomScaleNormal="60" workbookViewId="0">
      <selection activeCell="E41" sqref="E41"/>
    </sheetView>
  </sheetViews>
  <sheetFormatPr defaultRowHeight="14.5" x14ac:dyDescent="0.35"/>
  <cols>
    <col min="1" max="1" width="16.81640625" customWidth="1"/>
    <col min="2" max="6" width="50.6328125" customWidth="1"/>
    <col min="8" max="8" width="33" style="92" customWidth="1"/>
    <col min="9" max="9" width="44.453125" customWidth="1"/>
  </cols>
  <sheetData>
    <row r="2" spans="1:10" ht="21" x14ac:dyDescent="0.5">
      <c r="A2" s="308" t="s">
        <v>5</v>
      </c>
      <c r="B2" s="308"/>
      <c r="C2" s="308"/>
      <c r="D2" s="308"/>
      <c r="E2" s="308"/>
      <c r="F2" s="308"/>
      <c r="G2" s="308"/>
      <c r="H2" s="94"/>
      <c r="I2" s="30"/>
      <c r="J2" s="30"/>
    </row>
    <row r="3" spans="1:10" ht="18.5" x14ac:dyDescent="0.45">
      <c r="A3" s="25"/>
      <c r="B3" s="25"/>
      <c r="C3" s="25"/>
      <c r="D3" s="25"/>
      <c r="E3" s="25"/>
      <c r="F3" s="25"/>
      <c r="G3" s="25"/>
      <c r="H3" s="94"/>
      <c r="I3" s="30"/>
      <c r="J3" s="30"/>
    </row>
    <row r="4" spans="1:10" ht="21" x14ac:dyDescent="0.5">
      <c r="A4" s="322" t="s">
        <v>6</v>
      </c>
      <c r="B4" s="322"/>
      <c r="C4" s="322"/>
      <c r="D4" s="322"/>
      <c r="E4" s="322"/>
      <c r="F4" s="322"/>
      <c r="G4" s="322"/>
      <c r="H4" s="95"/>
      <c r="I4" s="31"/>
      <c r="J4" s="31"/>
    </row>
    <row r="5" spans="1:10" s="10" customFormat="1" ht="15.5" x14ac:dyDescent="0.35">
      <c r="A5" s="234"/>
      <c r="B5" s="234"/>
      <c r="C5" s="234"/>
      <c r="D5" s="234"/>
      <c r="E5" s="234"/>
      <c r="F5" s="234"/>
      <c r="G5" s="234"/>
      <c r="H5" s="95"/>
      <c r="I5" s="31"/>
      <c r="J5" s="31"/>
    </row>
    <row r="6" spans="1:10" ht="19" thickBot="1" x14ac:dyDescent="0.5">
      <c r="A6" s="306" t="s">
        <v>7</v>
      </c>
      <c r="B6" s="317"/>
      <c r="C6" s="317"/>
      <c r="D6" s="317"/>
      <c r="E6" s="317"/>
      <c r="F6" s="317"/>
      <c r="G6" s="317"/>
      <c r="H6" s="94"/>
      <c r="I6" s="30"/>
      <c r="J6" s="30"/>
    </row>
    <row r="7" spans="1:10" s="10" customFormat="1" ht="227.5" customHeight="1" x14ac:dyDescent="0.35">
      <c r="A7" s="59" t="s">
        <v>8</v>
      </c>
      <c r="B7" s="64" t="s">
        <v>9</v>
      </c>
      <c r="C7" s="64" t="s">
        <v>10</v>
      </c>
      <c r="D7" s="64" t="s">
        <v>250</v>
      </c>
      <c r="E7" s="64" t="s">
        <v>251</v>
      </c>
      <c r="F7" s="64" t="s">
        <v>258</v>
      </c>
      <c r="G7" s="13"/>
      <c r="H7" s="183"/>
      <c r="I7" s="181"/>
      <c r="J7" s="30"/>
    </row>
    <row r="8" spans="1:10" ht="16" thickBot="1" x14ac:dyDescent="0.4">
      <c r="A8" s="14" t="s">
        <v>11</v>
      </c>
      <c r="B8" s="15"/>
      <c r="C8" s="15"/>
      <c r="D8" s="15"/>
      <c r="E8" s="15"/>
      <c r="F8" s="15"/>
      <c r="G8" s="16"/>
      <c r="H8" s="95"/>
      <c r="I8" s="295"/>
      <c r="J8" s="31"/>
    </row>
    <row r="9" spans="1:10" ht="15.5" x14ac:dyDescent="0.35">
      <c r="A9" s="326"/>
      <c r="B9" s="327"/>
      <c r="C9" s="327"/>
      <c r="D9" s="327"/>
      <c r="E9" s="327"/>
      <c r="F9" s="327"/>
      <c r="G9" s="327"/>
      <c r="H9" s="95"/>
      <c r="I9" s="295"/>
      <c r="J9" s="31"/>
    </row>
    <row r="10" spans="1:10" ht="15.5" x14ac:dyDescent="0.35">
      <c r="A10" s="232"/>
      <c r="B10" s="232"/>
      <c r="C10" s="232"/>
      <c r="D10" s="232"/>
      <c r="E10" s="232"/>
      <c r="F10" s="232"/>
      <c r="G10" s="232"/>
      <c r="H10" s="95"/>
      <c r="I10" s="296"/>
      <c r="J10" s="31"/>
    </row>
    <row r="11" spans="1:10" ht="19" thickBot="1" x14ac:dyDescent="0.5">
      <c r="A11" s="306" t="s">
        <v>12</v>
      </c>
      <c r="B11" s="317"/>
      <c r="C11" s="317"/>
      <c r="D11" s="317"/>
      <c r="E11" s="317"/>
      <c r="F11" s="317"/>
      <c r="G11" s="317"/>
      <c r="H11" s="95"/>
      <c r="I11" s="296"/>
      <c r="J11" s="31"/>
    </row>
    <row r="12" spans="1:10" ht="306" customHeight="1" x14ac:dyDescent="0.35">
      <c r="A12" s="59" t="s">
        <v>8</v>
      </c>
      <c r="B12" s="193" t="s">
        <v>13</v>
      </c>
      <c r="C12" s="197" t="s">
        <v>14</v>
      </c>
      <c r="D12" s="194" t="s">
        <v>259</v>
      </c>
      <c r="E12" s="83" t="s">
        <v>263</v>
      </c>
      <c r="F12" s="64" t="s">
        <v>260</v>
      </c>
      <c r="G12" s="13"/>
      <c r="H12" s="182"/>
      <c r="I12" s="296"/>
      <c r="J12" s="30"/>
    </row>
    <row r="13" spans="1:10" ht="16" thickBot="1" x14ac:dyDescent="0.4">
      <c r="A13" s="14" t="s">
        <v>11</v>
      </c>
      <c r="B13" s="33"/>
      <c r="C13" s="34"/>
      <c r="D13" s="34"/>
      <c r="E13" s="34"/>
      <c r="F13" s="34"/>
      <c r="G13" s="35"/>
      <c r="H13" s="95"/>
      <c r="I13" s="296"/>
      <c r="J13" s="31"/>
    </row>
    <row r="14" spans="1:10" ht="15.5" x14ac:dyDescent="0.35">
      <c r="A14" s="326"/>
      <c r="B14" s="332"/>
      <c r="C14" s="327"/>
      <c r="D14" s="327"/>
      <c r="E14" s="327"/>
      <c r="F14" s="327"/>
      <c r="G14" s="327"/>
      <c r="H14" s="95"/>
      <c r="I14" s="296"/>
      <c r="J14" s="31"/>
    </row>
    <row r="15" spans="1:10" ht="15.5" x14ac:dyDescent="0.35">
      <c r="A15" s="234"/>
      <c r="B15" s="234"/>
      <c r="C15" s="234"/>
      <c r="D15" s="234"/>
      <c r="E15" s="234"/>
      <c r="F15" s="234"/>
      <c r="G15" s="234"/>
      <c r="H15" s="95"/>
      <c r="I15" s="296"/>
      <c r="J15" s="31"/>
    </row>
    <row r="16" spans="1:10" ht="19" thickBot="1" x14ac:dyDescent="0.5">
      <c r="A16" s="306" t="s">
        <v>15</v>
      </c>
      <c r="B16" s="317"/>
      <c r="C16" s="317"/>
      <c r="D16" s="317"/>
      <c r="E16" s="317"/>
      <c r="F16" s="317"/>
      <c r="G16" s="317"/>
      <c r="H16" s="95"/>
      <c r="I16" s="296"/>
      <c r="J16" s="31"/>
    </row>
    <row r="17" spans="1:12" ht="290" customHeight="1" x14ac:dyDescent="0.35">
      <c r="A17" s="59" t="s">
        <v>8</v>
      </c>
      <c r="B17" s="17" t="s">
        <v>16</v>
      </c>
      <c r="C17" s="64" t="s">
        <v>17</v>
      </c>
      <c r="D17" s="83" t="s">
        <v>18</v>
      </c>
      <c r="E17" s="64" t="s">
        <v>261</v>
      </c>
      <c r="F17" s="89" t="s">
        <v>262</v>
      </c>
      <c r="G17" s="13"/>
      <c r="H17" s="207"/>
      <c r="I17" s="296"/>
      <c r="J17" s="30"/>
    </row>
    <row r="18" spans="1:12" ht="16" thickBot="1" x14ac:dyDescent="0.4">
      <c r="A18" s="14" t="s">
        <v>11</v>
      </c>
      <c r="B18" s="15"/>
      <c r="C18" s="15"/>
      <c r="D18" s="15"/>
      <c r="E18" s="15"/>
      <c r="F18" s="15"/>
      <c r="G18" s="16"/>
      <c r="H18" s="95"/>
      <c r="I18" s="31"/>
      <c r="J18" s="31"/>
    </row>
    <row r="19" spans="1:12" ht="15.5" x14ac:dyDescent="0.35">
      <c r="A19" s="326"/>
      <c r="B19" s="327"/>
      <c r="C19" s="327"/>
      <c r="D19" s="327"/>
      <c r="E19" s="327"/>
      <c r="F19" s="327"/>
      <c r="G19" s="327"/>
      <c r="H19" s="95"/>
      <c r="I19" s="31"/>
      <c r="J19" s="31"/>
    </row>
    <row r="20" spans="1:12" ht="15.5" x14ac:dyDescent="0.35">
      <c r="A20" s="234"/>
      <c r="B20" s="234"/>
      <c r="C20" s="234"/>
      <c r="D20" s="234"/>
      <c r="E20" s="234"/>
      <c r="F20" s="234"/>
      <c r="G20" s="234"/>
      <c r="H20" s="95"/>
      <c r="I20" s="31"/>
      <c r="J20" s="31"/>
    </row>
    <row r="21" spans="1:12" ht="19" thickBot="1" x14ac:dyDescent="0.5">
      <c r="A21" s="306" t="s">
        <v>19</v>
      </c>
      <c r="B21" s="317"/>
      <c r="C21" s="317"/>
      <c r="D21" s="317"/>
      <c r="E21" s="317"/>
      <c r="F21" s="317"/>
      <c r="G21" s="317"/>
      <c r="H21" s="95"/>
      <c r="I21" s="31"/>
      <c r="J21" s="31"/>
    </row>
    <row r="22" spans="1:12" ht="347.5" customHeight="1" x14ac:dyDescent="0.35">
      <c r="A22" s="59" t="s">
        <v>8</v>
      </c>
      <c r="B22" s="17" t="s">
        <v>20</v>
      </c>
      <c r="C22" s="64" t="s">
        <v>21</v>
      </c>
      <c r="D22" s="83" t="s">
        <v>264</v>
      </c>
      <c r="E22" s="89" t="s">
        <v>265</v>
      </c>
      <c r="F22" s="64" t="s">
        <v>266</v>
      </c>
      <c r="G22" s="13"/>
      <c r="H22" s="185"/>
      <c r="I22" s="212"/>
      <c r="J22" s="31"/>
    </row>
    <row r="23" spans="1:12" ht="16" thickBot="1" x14ac:dyDescent="0.4">
      <c r="A23" s="14" t="s">
        <v>11</v>
      </c>
      <c r="B23" s="15"/>
      <c r="C23" s="15"/>
      <c r="D23" s="15"/>
      <c r="E23" s="15"/>
      <c r="F23" s="15"/>
      <c r="G23" s="16"/>
      <c r="H23" s="95"/>
      <c r="I23" s="31"/>
      <c r="J23" s="31"/>
    </row>
    <row r="24" spans="1:12" ht="15.5" x14ac:dyDescent="0.35">
      <c r="A24" s="24"/>
      <c r="B24" s="23"/>
      <c r="C24" s="23"/>
      <c r="D24" s="23"/>
      <c r="E24" s="49"/>
      <c r="F24" s="49"/>
      <c r="G24" s="23"/>
      <c r="H24" s="95"/>
      <c r="I24" s="31"/>
      <c r="J24" s="31"/>
    </row>
    <row r="25" spans="1:12" ht="15.5" x14ac:dyDescent="0.35">
      <c r="A25" s="233"/>
      <c r="B25" s="233"/>
      <c r="C25" s="233"/>
      <c r="D25" s="233"/>
      <c r="E25" s="233"/>
      <c r="F25" s="233"/>
      <c r="G25" s="233"/>
      <c r="H25" s="94"/>
      <c r="I25" s="30"/>
      <c r="J25" s="30"/>
    </row>
    <row r="26" spans="1:12" ht="21" x14ac:dyDescent="0.5">
      <c r="A26" s="322" t="s">
        <v>267</v>
      </c>
      <c r="B26" s="322"/>
      <c r="C26" s="322"/>
      <c r="D26" s="322"/>
      <c r="E26" s="322"/>
      <c r="F26" s="322"/>
      <c r="G26" s="322"/>
      <c r="H26" s="94"/>
      <c r="I26" s="30"/>
      <c r="J26" s="30"/>
    </row>
    <row r="27" spans="1:12" s="10" customFormat="1" ht="15.5" x14ac:dyDescent="0.35">
      <c r="A27" s="12"/>
      <c r="B27" s="12"/>
      <c r="C27" s="12"/>
      <c r="D27" s="12"/>
      <c r="E27" s="12"/>
      <c r="F27" s="12"/>
      <c r="G27" s="12"/>
      <c r="H27" s="96"/>
      <c r="I27" s="12"/>
      <c r="J27" s="12"/>
      <c r="K27" s="12"/>
      <c r="L27" s="12"/>
    </row>
    <row r="28" spans="1:12" ht="19" thickBot="1" x14ac:dyDescent="0.5">
      <c r="A28" s="306" t="s">
        <v>461</v>
      </c>
      <c r="B28" s="306"/>
      <c r="C28" s="306"/>
      <c r="D28" s="306"/>
      <c r="E28" s="306"/>
      <c r="F28" s="306"/>
      <c r="G28" s="306"/>
      <c r="H28" s="93"/>
      <c r="I28" s="30"/>
      <c r="J28" s="30"/>
    </row>
    <row r="29" spans="1:12" s="10" customFormat="1" ht="224.5" customHeight="1" x14ac:dyDescent="0.35">
      <c r="A29" s="59" t="s">
        <v>8</v>
      </c>
      <c r="B29" s="17" t="s">
        <v>22</v>
      </c>
      <c r="C29" s="64" t="s">
        <v>268</v>
      </c>
      <c r="D29" s="64" t="s">
        <v>337</v>
      </c>
      <c r="E29" s="64" t="s">
        <v>343</v>
      </c>
      <c r="F29" s="64" t="s">
        <v>344</v>
      </c>
      <c r="G29" s="13"/>
      <c r="H29" s="211"/>
      <c r="I29" s="201"/>
      <c r="J29" s="30"/>
    </row>
    <row r="30" spans="1:12" ht="16" customHeight="1" thickBot="1" x14ac:dyDescent="0.4">
      <c r="A30" s="14" t="s">
        <v>11</v>
      </c>
      <c r="B30" s="42"/>
      <c r="C30" s="42"/>
      <c r="D30" s="42"/>
      <c r="E30" s="42"/>
      <c r="F30" s="42"/>
      <c r="G30" s="46"/>
      <c r="H30" s="93"/>
      <c r="I30" s="235"/>
      <c r="J30" s="30"/>
    </row>
    <row r="31" spans="1:12" ht="16" customHeight="1" x14ac:dyDescent="0.35">
      <c r="A31" s="326"/>
      <c r="B31" s="329"/>
      <c r="C31" s="329"/>
      <c r="D31" s="329"/>
      <c r="E31" s="329"/>
      <c r="F31" s="329"/>
      <c r="G31" s="331"/>
      <c r="H31" s="93"/>
      <c r="I31" s="235"/>
      <c r="J31" s="30"/>
    </row>
    <row r="32" spans="1:12" s="10" customFormat="1" ht="15.5" x14ac:dyDescent="0.35">
      <c r="A32" s="234"/>
      <c r="B32" s="234"/>
      <c r="C32" s="234"/>
      <c r="D32" s="234"/>
      <c r="E32" s="234"/>
      <c r="F32" s="234"/>
      <c r="G32" s="234"/>
      <c r="H32" s="93"/>
      <c r="I32" s="235"/>
      <c r="J32" s="30"/>
    </row>
    <row r="33" spans="1:10" ht="19" thickBot="1" x14ac:dyDescent="0.5">
      <c r="A33" s="320" t="s">
        <v>340</v>
      </c>
      <c r="B33" s="320"/>
      <c r="C33" s="320"/>
      <c r="D33" s="320"/>
      <c r="E33" s="320"/>
      <c r="F33" s="320"/>
      <c r="G33" s="320"/>
      <c r="H33" s="93"/>
      <c r="I33" s="235"/>
      <c r="J33" s="30"/>
    </row>
    <row r="34" spans="1:10" s="10" customFormat="1" ht="310" customHeight="1" x14ac:dyDescent="0.35">
      <c r="A34" s="59" t="s">
        <v>8</v>
      </c>
      <c r="B34" s="89" t="s">
        <v>338</v>
      </c>
      <c r="C34" s="89" t="s">
        <v>339</v>
      </c>
      <c r="D34" s="64" t="s">
        <v>269</v>
      </c>
      <c r="E34" s="89" t="s">
        <v>341</v>
      </c>
      <c r="F34" s="89" t="s">
        <v>342</v>
      </c>
      <c r="G34" s="13"/>
      <c r="H34" s="97"/>
      <c r="I34" s="235"/>
      <c r="J34" s="334"/>
    </row>
    <row r="35" spans="1:10" ht="16" thickBot="1" x14ac:dyDescent="0.4">
      <c r="A35" s="14" t="s">
        <v>11</v>
      </c>
      <c r="B35" s="42"/>
      <c r="C35" s="42"/>
      <c r="D35" s="42"/>
      <c r="E35" s="42"/>
      <c r="F35" s="42"/>
      <c r="G35" s="21"/>
      <c r="H35" s="97"/>
      <c r="I35" s="235"/>
      <c r="J35" s="30"/>
    </row>
    <row r="36" spans="1:10" ht="15.5" x14ac:dyDescent="0.35">
      <c r="A36" s="24"/>
      <c r="B36" s="49"/>
      <c r="C36" s="49"/>
      <c r="D36" s="49"/>
      <c r="E36" s="49"/>
      <c r="F36" s="49"/>
      <c r="G36" s="12"/>
      <c r="H36" s="97"/>
      <c r="I36" s="235"/>
      <c r="J36" s="30"/>
    </row>
    <row r="37" spans="1:10" ht="15.5" x14ac:dyDescent="0.35">
      <c r="A37" s="30"/>
      <c r="B37" s="30"/>
      <c r="C37" s="30"/>
      <c r="D37" s="30"/>
      <c r="E37" s="30"/>
      <c r="F37" s="30"/>
      <c r="G37" s="30"/>
      <c r="H37" s="94"/>
      <c r="I37" s="30"/>
      <c r="J37" s="30"/>
    </row>
    <row r="38" spans="1:10" ht="21" x14ac:dyDescent="0.5">
      <c r="A38" s="322" t="s">
        <v>24</v>
      </c>
      <c r="B38" s="322"/>
      <c r="C38" s="322"/>
      <c r="D38" s="322"/>
      <c r="E38" s="322"/>
      <c r="F38" s="322"/>
      <c r="G38" s="322"/>
      <c r="H38" s="95"/>
      <c r="I38" s="31"/>
      <c r="J38" s="31"/>
    </row>
    <row r="39" spans="1:10" ht="15.5" x14ac:dyDescent="0.35">
      <c r="A39" s="24"/>
      <c r="B39" s="23"/>
      <c r="C39" s="23"/>
      <c r="D39" s="23"/>
      <c r="E39" s="23"/>
      <c r="F39" s="23"/>
      <c r="G39" s="23"/>
      <c r="H39" s="95"/>
      <c r="I39" s="31"/>
      <c r="J39" s="31"/>
    </row>
    <row r="40" spans="1:10" ht="19" thickBot="1" x14ac:dyDescent="0.4">
      <c r="A40" s="267" t="s">
        <v>345</v>
      </c>
      <c r="B40" s="267"/>
      <c r="C40" s="267"/>
      <c r="D40" s="267"/>
      <c r="E40" s="267"/>
      <c r="F40" s="267"/>
      <c r="G40" s="267"/>
      <c r="H40" s="95"/>
      <c r="I40" s="31"/>
      <c r="J40" s="31"/>
    </row>
    <row r="41" spans="1:10" ht="272" customHeight="1" x14ac:dyDescent="0.35">
      <c r="A41" s="72" t="s">
        <v>23</v>
      </c>
      <c r="B41" s="85" t="s">
        <v>270</v>
      </c>
      <c r="C41" s="85" t="s">
        <v>25</v>
      </c>
      <c r="D41" s="85" t="s">
        <v>278</v>
      </c>
      <c r="E41" s="224" t="s">
        <v>346</v>
      </c>
      <c r="F41" s="85" t="s">
        <v>347</v>
      </c>
      <c r="G41" s="28"/>
      <c r="H41" s="199"/>
      <c r="I41" s="212"/>
      <c r="J41" s="31"/>
    </row>
    <row r="42" spans="1:10" ht="16" thickBot="1" x14ac:dyDescent="0.4">
      <c r="A42" s="14" t="s">
        <v>11</v>
      </c>
      <c r="B42" s="51"/>
      <c r="C42" s="51"/>
      <c r="D42" s="51"/>
      <c r="E42" s="51"/>
      <c r="F42" s="51"/>
      <c r="G42" s="29"/>
      <c r="H42" s="95"/>
      <c r="I42" s="31"/>
      <c r="J42" s="31"/>
    </row>
    <row r="43" spans="1:10" ht="15.5" x14ac:dyDescent="0.35">
      <c r="A43" s="326"/>
      <c r="B43" s="329"/>
      <c r="C43" s="329"/>
      <c r="D43" s="329"/>
      <c r="E43" s="329"/>
      <c r="F43" s="329"/>
      <c r="G43" s="251"/>
      <c r="H43" s="95"/>
      <c r="I43" s="31"/>
      <c r="J43" s="31"/>
    </row>
    <row r="44" spans="1:10" ht="15.5" x14ac:dyDescent="0.35">
      <c r="A44" s="24"/>
      <c r="B44" s="23"/>
      <c r="C44" s="23"/>
      <c r="D44" s="23"/>
      <c r="E44" s="23"/>
      <c r="F44" s="23"/>
      <c r="G44" s="23"/>
      <c r="H44" s="95"/>
      <c r="I44" s="31"/>
      <c r="J44" s="31"/>
    </row>
    <row r="45" spans="1:10" s="10" customFormat="1" ht="19" thickBot="1" x14ac:dyDescent="0.5">
      <c r="A45" s="306" t="s">
        <v>462</v>
      </c>
      <c r="B45" s="317"/>
      <c r="C45" s="317"/>
      <c r="D45" s="317"/>
      <c r="E45" s="317"/>
      <c r="F45" s="317"/>
      <c r="G45" s="317"/>
      <c r="H45" s="95"/>
      <c r="I45" s="31"/>
      <c r="J45" s="31"/>
    </row>
    <row r="46" spans="1:10" ht="337.5" customHeight="1" x14ac:dyDescent="0.35">
      <c r="A46" s="73"/>
      <c r="B46" s="200" t="s">
        <v>26</v>
      </c>
      <c r="C46" s="89" t="s">
        <v>351</v>
      </c>
      <c r="D46" s="196" t="s">
        <v>348</v>
      </c>
      <c r="E46" s="89" t="s">
        <v>349</v>
      </c>
      <c r="F46" s="89" t="s">
        <v>350</v>
      </c>
      <c r="G46" s="13"/>
      <c r="H46" s="199"/>
      <c r="I46" s="225"/>
      <c r="J46" s="32"/>
    </row>
    <row r="47" spans="1:10" s="10" customFormat="1" ht="16" thickBot="1" x14ac:dyDescent="0.4">
      <c r="A47" s="14" t="s">
        <v>11</v>
      </c>
      <c r="B47" s="15"/>
      <c r="C47" s="15"/>
      <c r="D47" s="15"/>
      <c r="E47" s="15"/>
      <c r="F47" s="15"/>
      <c r="G47" s="16"/>
      <c r="H47" s="95"/>
      <c r="I47" s="31"/>
      <c r="J47" s="31"/>
    </row>
    <row r="48" spans="1:10" ht="15.5" x14ac:dyDescent="0.35">
      <c r="A48" s="232"/>
      <c r="B48" s="232"/>
      <c r="C48" s="232"/>
      <c r="D48" s="232"/>
      <c r="E48" s="232"/>
      <c r="F48" s="232"/>
      <c r="G48" s="232"/>
      <c r="H48" s="95"/>
      <c r="I48" s="31"/>
      <c r="J48" s="31"/>
    </row>
    <row r="49" spans="1:10" ht="15.5" x14ac:dyDescent="0.35">
      <c r="A49" s="27"/>
      <c r="B49" s="41"/>
      <c r="C49" s="41"/>
      <c r="D49" s="41"/>
      <c r="E49" s="41"/>
      <c r="F49" s="19"/>
      <c r="G49" s="19"/>
      <c r="H49" s="94"/>
      <c r="I49" s="30"/>
      <c r="J49" s="30"/>
    </row>
    <row r="50" spans="1:10" ht="16" thickBot="1" x14ac:dyDescent="0.4">
      <c r="A50" s="30"/>
      <c r="B50" s="30"/>
      <c r="C50" s="30"/>
      <c r="D50" s="30"/>
      <c r="E50" s="30"/>
      <c r="F50" s="30"/>
      <c r="G50" s="30"/>
      <c r="H50" s="94"/>
      <c r="I50" s="30"/>
      <c r="J50" s="30"/>
    </row>
    <row r="51" spans="1:10" ht="16" thickBot="1" x14ac:dyDescent="0.4">
      <c r="A51" s="111"/>
      <c r="B51" s="145" t="s">
        <v>27</v>
      </c>
      <c r="C51" s="146">
        <f>F51</f>
        <v>0</v>
      </c>
      <c r="D51" s="195"/>
      <c r="E51" s="113">
        <f>SUM(B53:F53)</f>
        <v>0</v>
      </c>
      <c r="F51" s="118">
        <f>E51/G53</f>
        <v>0</v>
      </c>
      <c r="G51" s="121"/>
      <c r="H51" s="94"/>
      <c r="I51" s="30"/>
      <c r="J51" s="30"/>
    </row>
    <row r="52" spans="1:10" ht="15.5" x14ac:dyDescent="0.35">
      <c r="A52" s="111"/>
      <c r="B52" s="116">
        <f t="shared" ref="B52:G52" si="0">SUM(B8:B23)</f>
        <v>0</v>
      </c>
      <c r="C52" s="116">
        <f t="shared" si="0"/>
        <v>0</v>
      </c>
      <c r="D52" s="116">
        <f t="shared" si="0"/>
        <v>0</v>
      </c>
      <c r="E52" s="116">
        <f t="shared" si="0"/>
        <v>0</v>
      </c>
      <c r="F52" s="116">
        <f t="shared" si="0"/>
        <v>0</v>
      </c>
      <c r="G52" s="116">
        <f t="shared" si="0"/>
        <v>0</v>
      </c>
      <c r="H52" s="94"/>
      <c r="I52" s="30"/>
      <c r="J52" s="30"/>
    </row>
    <row r="53" spans="1:10" ht="16" thickBot="1" x14ac:dyDescent="0.4">
      <c r="A53" s="111"/>
      <c r="B53" s="114">
        <f>B52</f>
        <v>0</v>
      </c>
      <c r="C53" s="115">
        <f>C52*2</f>
        <v>0</v>
      </c>
      <c r="D53" s="115">
        <f>D52*3</f>
        <v>0</v>
      </c>
      <c r="E53" s="115">
        <f>E52*4</f>
        <v>0</v>
      </c>
      <c r="F53" s="120">
        <f>F52*5</f>
        <v>0</v>
      </c>
      <c r="G53" s="144">
        <f>4-G52</f>
        <v>4</v>
      </c>
      <c r="H53" s="94"/>
      <c r="I53" s="30"/>
      <c r="J53" s="30"/>
    </row>
    <row r="54" spans="1:10" ht="16" thickBot="1" x14ac:dyDescent="0.4">
      <c r="A54" s="30"/>
      <c r="B54" s="30"/>
      <c r="C54" s="30"/>
      <c r="D54" s="30"/>
      <c r="E54" s="30"/>
      <c r="F54" s="30"/>
      <c r="G54" s="30"/>
      <c r="H54" s="94"/>
      <c r="I54" s="30"/>
      <c r="J54" s="30"/>
    </row>
    <row r="55" spans="1:10" ht="16" thickBot="1" x14ac:dyDescent="0.4">
      <c r="A55" s="111"/>
      <c r="B55" s="145" t="s">
        <v>28</v>
      </c>
      <c r="C55" s="146">
        <f>F55</f>
        <v>0</v>
      </c>
      <c r="D55" s="195"/>
      <c r="E55" s="113">
        <f>SUM(B57:F57)</f>
        <v>0</v>
      </c>
      <c r="F55" s="118">
        <f>E55/G57</f>
        <v>0</v>
      </c>
      <c r="G55" s="121"/>
      <c r="H55" s="94"/>
      <c r="I55" s="30"/>
      <c r="J55" s="30"/>
    </row>
    <row r="56" spans="1:10" ht="15.5" x14ac:dyDescent="0.35">
      <c r="A56" s="111"/>
      <c r="B56" s="116">
        <f t="shared" ref="B56:G56" si="1">SUM(B30:B36)</f>
        <v>0</v>
      </c>
      <c r="C56" s="116">
        <f t="shared" si="1"/>
        <v>0</v>
      </c>
      <c r="D56" s="116">
        <f t="shared" si="1"/>
        <v>0</v>
      </c>
      <c r="E56" s="116">
        <f t="shared" si="1"/>
        <v>0</v>
      </c>
      <c r="F56" s="116">
        <f t="shared" si="1"/>
        <v>0</v>
      </c>
      <c r="G56" s="116">
        <f t="shared" si="1"/>
        <v>0</v>
      </c>
      <c r="H56" s="94"/>
      <c r="I56" s="30"/>
      <c r="J56" s="30"/>
    </row>
    <row r="57" spans="1:10" ht="16" thickBot="1" x14ac:dyDescent="0.4">
      <c r="A57" s="111"/>
      <c r="B57" s="114">
        <f>B56</f>
        <v>0</v>
      </c>
      <c r="C57" s="115">
        <f>C56*2</f>
        <v>0</v>
      </c>
      <c r="D57" s="115">
        <f>D56*3</f>
        <v>0</v>
      </c>
      <c r="E57" s="115">
        <f>E56*4</f>
        <v>0</v>
      </c>
      <c r="F57" s="120">
        <f>F56*5</f>
        <v>0</v>
      </c>
      <c r="G57" s="144">
        <f>2-G56</f>
        <v>2</v>
      </c>
      <c r="H57" s="94"/>
      <c r="I57" s="30"/>
      <c r="J57" s="30"/>
    </row>
    <row r="58" spans="1:10" ht="16" thickBot="1" x14ac:dyDescent="0.4">
      <c r="A58" s="30"/>
      <c r="B58" s="30"/>
      <c r="C58" s="30"/>
      <c r="D58" s="30"/>
      <c r="E58" s="30"/>
      <c r="F58" s="30"/>
      <c r="G58" s="30"/>
      <c r="H58" s="94"/>
      <c r="I58" s="30"/>
      <c r="J58" s="30"/>
    </row>
    <row r="59" spans="1:10" ht="16" thickBot="1" x14ac:dyDescent="0.4">
      <c r="A59" s="111"/>
      <c r="B59" s="145" t="s">
        <v>29</v>
      </c>
      <c r="C59" s="146">
        <f>F59</f>
        <v>0</v>
      </c>
      <c r="D59" s="195"/>
      <c r="E59" s="113">
        <f>SUM(B61:F61)</f>
        <v>0</v>
      </c>
      <c r="F59" s="118">
        <f>E59/G61</f>
        <v>0</v>
      </c>
      <c r="G59" s="121"/>
      <c r="H59" s="94"/>
      <c r="I59" s="30"/>
      <c r="J59" s="30"/>
    </row>
    <row r="60" spans="1:10" ht="15.5" x14ac:dyDescent="0.35">
      <c r="A60" s="111"/>
      <c r="B60" s="116">
        <f t="shared" ref="B60:G60" si="2">SUM(B42:B47)</f>
        <v>0</v>
      </c>
      <c r="C60" s="117">
        <f t="shared" si="2"/>
        <v>0</v>
      </c>
      <c r="D60" s="112">
        <f t="shared" si="2"/>
        <v>0</v>
      </c>
      <c r="E60" s="112">
        <f t="shared" si="2"/>
        <v>0</v>
      </c>
      <c r="F60" s="119">
        <f t="shared" si="2"/>
        <v>0</v>
      </c>
      <c r="G60" s="122">
        <f t="shared" si="2"/>
        <v>0</v>
      </c>
      <c r="H60" s="94"/>
      <c r="I60" s="30"/>
      <c r="J60" s="30"/>
    </row>
    <row r="61" spans="1:10" ht="16" thickBot="1" x14ac:dyDescent="0.4">
      <c r="A61" s="111"/>
      <c r="B61" s="114">
        <f>B60</f>
        <v>0</v>
      </c>
      <c r="C61" s="115">
        <f>C60*2</f>
        <v>0</v>
      </c>
      <c r="D61" s="115">
        <f>D60*3</f>
        <v>0</v>
      </c>
      <c r="E61" s="115">
        <f>E60*4</f>
        <v>0</v>
      </c>
      <c r="F61" s="120">
        <f>F60*5</f>
        <v>0</v>
      </c>
      <c r="G61" s="144">
        <f>2-G60</f>
        <v>2</v>
      </c>
      <c r="H61" s="94"/>
      <c r="I61" s="30"/>
      <c r="J61" s="30"/>
    </row>
    <row r="62" spans="1:10" ht="15.5" x14ac:dyDescent="0.35">
      <c r="A62" s="30"/>
      <c r="B62" s="30"/>
      <c r="C62" s="30"/>
      <c r="D62" s="30"/>
      <c r="E62" s="30"/>
      <c r="F62" s="30"/>
      <c r="G62" s="30"/>
      <c r="H62" s="94"/>
      <c r="I62" s="30"/>
      <c r="J62" s="30"/>
    </row>
  </sheetData>
  <mergeCells count="21">
    <mergeCell ref="I8:I17"/>
    <mergeCell ref="A32:G32"/>
    <mergeCell ref="A33:G33"/>
    <mergeCell ref="A45:G45"/>
    <mergeCell ref="I30:I36"/>
    <mergeCell ref="A40:G40"/>
    <mergeCell ref="A48:G48"/>
    <mergeCell ref="A38:G38"/>
    <mergeCell ref="A4:G4"/>
    <mergeCell ref="A2:G2"/>
    <mergeCell ref="A25:G25"/>
    <mergeCell ref="A26:G26"/>
    <mergeCell ref="A28:G28"/>
    <mergeCell ref="A20:G20"/>
    <mergeCell ref="A21:G21"/>
    <mergeCell ref="A5:G5"/>
    <mergeCell ref="A6:G6"/>
    <mergeCell ref="A10:G10"/>
    <mergeCell ref="A11:G11"/>
    <mergeCell ref="A15:G15"/>
    <mergeCell ref="A16:G1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72E664-C604-4421-87D1-4A0CA4458EA2}">
  <sheetPr codeName="Sheet5"/>
  <dimension ref="A1:L49"/>
  <sheetViews>
    <sheetView showGridLines="0" zoomScale="60" zoomScaleNormal="60" workbookViewId="0">
      <selection activeCell="D4" sqref="D4"/>
    </sheetView>
  </sheetViews>
  <sheetFormatPr defaultRowHeight="14.5" x14ac:dyDescent="0.35"/>
  <cols>
    <col min="1" max="1" width="16.81640625" customWidth="1"/>
    <col min="2" max="6" width="50.6328125" customWidth="1"/>
    <col min="8" max="8" width="33" customWidth="1"/>
    <col min="9" max="9" width="30" customWidth="1"/>
    <col min="10" max="10" width="26.54296875" customWidth="1"/>
    <col min="11" max="11" width="25.81640625" style="99" customWidth="1"/>
  </cols>
  <sheetData>
    <row r="1" spans="1:12" ht="15.5" x14ac:dyDescent="0.35">
      <c r="A1" s="12"/>
      <c r="B1" s="12"/>
      <c r="C1" s="12"/>
      <c r="D1" s="12"/>
      <c r="E1" s="12"/>
      <c r="F1" s="12"/>
      <c r="G1" s="12"/>
      <c r="H1" s="12"/>
    </row>
    <row r="2" spans="1:12" ht="21" x14ac:dyDescent="0.5">
      <c r="A2" s="321" t="s">
        <v>30</v>
      </c>
      <c r="B2" s="12"/>
      <c r="C2" s="98"/>
      <c r="D2" s="12"/>
      <c r="E2" s="12"/>
      <c r="F2" s="12"/>
      <c r="G2" s="12"/>
      <c r="H2" s="12"/>
    </row>
    <row r="3" spans="1:12" ht="15.5" x14ac:dyDescent="0.35">
      <c r="A3" s="12"/>
      <c r="B3" s="12"/>
      <c r="C3" s="12"/>
      <c r="D3" s="12"/>
      <c r="E3" s="12"/>
      <c r="F3" s="12"/>
      <c r="G3" s="12"/>
      <c r="H3" s="12"/>
    </row>
    <row r="4" spans="1:12" s="3" customFormat="1" ht="21" x14ac:dyDescent="0.5">
      <c r="A4" s="324" t="s">
        <v>31</v>
      </c>
      <c r="B4" s="12"/>
      <c r="C4" s="12"/>
      <c r="D4" s="12"/>
      <c r="E4" s="12"/>
      <c r="F4" s="12"/>
      <c r="G4" s="12"/>
      <c r="H4" s="12"/>
      <c r="K4" s="99"/>
    </row>
    <row r="5" spans="1:12" s="10" customFormat="1" ht="15.5" x14ac:dyDescent="0.35">
      <c r="A5" s="12"/>
      <c r="B5" s="12"/>
      <c r="C5" s="12"/>
      <c r="D5" s="12"/>
      <c r="E5" s="12"/>
      <c r="F5" s="12"/>
      <c r="G5" s="12"/>
      <c r="H5" s="12"/>
      <c r="I5" s="274"/>
      <c r="J5" s="12"/>
      <c r="K5" s="100"/>
      <c r="L5" s="12"/>
    </row>
    <row r="6" spans="1:12" ht="19" thickBot="1" x14ac:dyDescent="0.5">
      <c r="A6" s="306" t="s">
        <v>31</v>
      </c>
      <c r="B6" s="317"/>
      <c r="C6" s="317"/>
      <c r="D6" s="317"/>
      <c r="E6" s="317"/>
      <c r="F6" s="317"/>
      <c r="G6" s="317"/>
      <c r="H6" s="12"/>
      <c r="I6" s="300"/>
      <c r="K6" s="101"/>
      <c r="L6" s="191"/>
    </row>
    <row r="7" spans="1:12" s="10" customFormat="1" ht="233.5" customHeight="1" x14ac:dyDescent="0.35">
      <c r="A7" s="59" t="s">
        <v>8</v>
      </c>
      <c r="B7" s="89" t="s">
        <v>32</v>
      </c>
      <c r="C7" s="89" t="s">
        <v>33</v>
      </c>
      <c r="D7" s="64" t="s">
        <v>352</v>
      </c>
      <c r="E7" s="184" t="s">
        <v>353</v>
      </c>
      <c r="F7" s="192" t="s">
        <v>354</v>
      </c>
      <c r="G7" s="210" t="s">
        <v>34</v>
      </c>
      <c r="H7" s="108"/>
      <c r="I7" s="301"/>
      <c r="J7" s="99"/>
    </row>
    <row r="8" spans="1:12" ht="16" thickBot="1" x14ac:dyDescent="0.4">
      <c r="A8" s="14" t="s">
        <v>11</v>
      </c>
      <c r="B8" s="42"/>
      <c r="C8" s="42"/>
      <c r="D8" s="42"/>
      <c r="E8" s="42"/>
      <c r="F8" s="42"/>
      <c r="G8" s="16"/>
      <c r="H8" s="12"/>
    </row>
    <row r="9" spans="1:12" ht="15.5" x14ac:dyDescent="0.35">
      <c r="A9" s="326"/>
      <c r="B9" s="329"/>
      <c r="C9" s="329"/>
      <c r="D9" s="329"/>
      <c r="E9" s="329"/>
      <c r="F9" s="329"/>
      <c r="G9" s="327"/>
      <c r="H9" s="12"/>
    </row>
    <row r="10" spans="1:12" s="10" customFormat="1" ht="15.5" x14ac:dyDescent="0.35">
      <c r="A10" s="24"/>
      <c r="B10" s="19"/>
      <c r="C10" s="19"/>
      <c r="D10" s="19"/>
      <c r="E10" s="19"/>
      <c r="F10" s="22"/>
      <c r="G10" s="12"/>
      <c r="H10" s="12"/>
      <c r="K10" s="99"/>
    </row>
    <row r="11" spans="1:12" ht="19" thickBot="1" x14ac:dyDescent="0.5">
      <c r="A11" s="318" t="s">
        <v>31</v>
      </c>
      <c r="B11" s="319"/>
      <c r="C11" s="319"/>
      <c r="D11" s="319"/>
      <c r="E11" s="319"/>
      <c r="F11" s="319"/>
      <c r="G11" s="319"/>
      <c r="H11" s="12"/>
      <c r="I11" s="1"/>
    </row>
    <row r="12" spans="1:12" ht="262.5" customHeight="1" x14ac:dyDescent="0.35">
      <c r="A12" s="59" t="s">
        <v>8</v>
      </c>
      <c r="B12" s="17" t="s">
        <v>35</v>
      </c>
      <c r="C12" s="64" t="s">
        <v>355</v>
      </c>
      <c r="D12" s="246" t="s">
        <v>373</v>
      </c>
      <c r="E12" s="17" t="s">
        <v>375</v>
      </c>
      <c r="F12" s="17" t="s">
        <v>374</v>
      </c>
      <c r="G12" s="210" t="s">
        <v>34</v>
      </c>
      <c r="H12" s="148"/>
      <c r="I12" s="297"/>
      <c r="J12" s="301"/>
      <c r="K12" s="284"/>
      <c r="L12" s="298"/>
    </row>
    <row r="13" spans="1:12" s="10" customFormat="1" ht="16" thickBot="1" x14ac:dyDescent="0.4">
      <c r="A13" s="14" t="s">
        <v>11</v>
      </c>
      <c r="B13" s="42"/>
      <c r="C13" s="42"/>
      <c r="D13" s="42"/>
      <c r="E13" s="42"/>
      <c r="F13" s="42"/>
      <c r="G13" s="16"/>
      <c r="H13" s="12"/>
      <c r="K13" s="99"/>
    </row>
    <row r="14" spans="1:12" s="10" customFormat="1" ht="15.5" x14ac:dyDescent="0.35">
      <c r="A14" s="326"/>
      <c r="B14" s="329"/>
      <c r="C14" s="329"/>
      <c r="D14" s="329"/>
      <c r="E14" s="329"/>
      <c r="F14" s="329"/>
      <c r="G14" s="327"/>
      <c r="H14" s="12"/>
      <c r="K14" s="99"/>
    </row>
    <row r="15" spans="1:12" ht="15.5" x14ac:dyDescent="0.35">
      <c r="A15" s="24"/>
      <c r="B15" s="19"/>
      <c r="C15" s="19"/>
      <c r="D15" s="19"/>
      <c r="E15" s="19"/>
      <c r="F15" s="22"/>
      <c r="G15" s="12"/>
      <c r="H15" s="12"/>
    </row>
    <row r="16" spans="1:12" ht="21" x14ac:dyDescent="0.5">
      <c r="A16" s="322" t="s">
        <v>36</v>
      </c>
      <c r="B16" s="322"/>
      <c r="C16" s="322"/>
      <c r="D16" s="322"/>
      <c r="E16" s="322"/>
      <c r="F16" s="322"/>
      <c r="G16" s="322"/>
      <c r="H16" s="12"/>
    </row>
    <row r="17" spans="1:11" ht="15.5" x14ac:dyDescent="0.35">
      <c r="A17" s="23"/>
      <c r="B17" s="23"/>
      <c r="C17" s="23"/>
      <c r="D17" s="23"/>
      <c r="E17" s="23"/>
      <c r="F17" s="23"/>
      <c r="G17" s="23"/>
      <c r="H17" s="23"/>
      <c r="I17" s="298"/>
    </row>
    <row r="18" spans="1:11" ht="19" thickBot="1" x14ac:dyDescent="0.5">
      <c r="A18" s="306" t="s">
        <v>37</v>
      </c>
      <c r="B18" s="317"/>
      <c r="C18" s="317"/>
      <c r="D18" s="317"/>
      <c r="E18" s="317"/>
      <c r="F18" s="317"/>
      <c r="G18" s="317"/>
      <c r="H18" s="102"/>
      <c r="I18" s="298"/>
    </row>
    <row r="19" spans="1:11" ht="281.5" customHeight="1" thickBot="1" x14ac:dyDescent="0.4">
      <c r="A19" s="68" t="s">
        <v>8</v>
      </c>
      <c r="B19" s="69" t="s">
        <v>300</v>
      </c>
      <c r="C19" s="69" t="s">
        <v>301</v>
      </c>
      <c r="D19" s="70" t="s">
        <v>370</v>
      </c>
      <c r="E19" s="244" t="s">
        <v>371</v>
      </c>
      <c r="F19" s="245" t="s">
        <v>372</v>
      </c>
      <c r="G19" s="220" t="s">
        <v>34</v>
      </c>
      <c r="H19" s="202"/>
      <c r="I19" s="299"/>
    </row>
    <row r="20" spans="1:11" ht="16" thickBot="1" x14ac:dyDescent="0.4">
      <c r="A20" s="14" t="s">
        <v>11</v>
      </c>
      <c r="B20" s="77"/>
      <c r="C20" s="77"/>
      <c r="D20" s="77"/>
      <c r="E20" s="77"/>
      <c r="F20" s="77"/>
      <c r="G20" s="78"/>
      <c r="H20" s="12"/>
    </row>
    <row r="21" spans="1:11" ht="15.5" x14ac:dyDescent="0.35">
      <c r="A21" s="326"/>
      <c r="B21" s="329"/>
      <c r="C21" s="329"/>
      <c r="D21" s="329"/>
      <c r="E21" s="329"/>
      <c r="F21" s="329"/>
      <c r="G21" s="331"/>
      <c r="H21" s="12"/>
    </row>
    <row r="22" spans="1:11" ht="15.5" x14ac:dyDescent="0.35">
      <c r="A22" s="12"/>
      <c r="B22" s="22"/>
      <c r="C22" s="22"/>
      <c r="D22" s="22"/>
      <c r="E22" s="22"/>
      <c r="F22" s="22"/>
      <c r="G22" s="12"/>
      <c r="H22" s="12"/>
    </row>
    <row r="23" spans="1:11" ht="21" x14ac:dyDescent="0.45">
      <c r="A23" s="323" t="s">
        <v>38</v>
      </c>
      <c r="B23" s="12"/>
      <c r="C23" s="12"/>
      <c r="D23" s="37"/>
      <c r="E23" s="12"/>
      <c r="F23" s="12"/>
      <c r="G23" s="12"/>
      <c r="H23" s="12"/>
    </row>
    <row r="24" spans="1:11" ht="18.5" x14ac:dyDescent="0.45">
      <c r="A24" s="37"/>
      <c r="B24" s="12"/>
      <c r="C24" s="12"/>
      <c r="E24" s="12"/>
      <c r="F24" s="12"/>
      <c r="G24" s="12"/>
      <c r="H24" s="12"/>
    </row>
    <row r="25" spans="1:11" ht="19" thickBot="1" x14ac:dyDescent="0.5">
      <c r="A25" s="306" t="s">
        <v>39</v>
      </c>
      <c r="B25" s="317"/>
      <c r="C25" s="317"/>
      <c r="D25" s="317"/>
      <c r="E25" s="317"/>
      <c r="F25" s="317"/>
      <c r="G25" s="317"/>
      <c r="H25" s="12"/>
      <c r="I25" s="1"/>
    </row>
    <row r="26" spans="1:11" ht="275.14999999999998" customHeight="1" x14ac:dyDescent="0.35">
      <c r="A26" s="59" t="s">
        <v>8</v>
      </c>
      <c r="B26" s="17" t="s">
        <v>252</v>
      </c>
      <c r="C26" s="64" t="s">
        <v>376</v>
      </c>
      <c r="D26" s="64" t="s">
        <v>40</v>
      </c>
      <c r="E26" s="64" t="s">
        <v>380</v>
      </c>
      <c r="F26" s="64" t="s">
        <v>381</v>
      </c>
      <c r="G26" s="209" t="s">
        <v>34</v>
      </c>
      <c r="H26" s="22"/>
      <c r="I26" s="297"/>
      <c r="J26" s="298"/>
      <c r="K26" s="284"/>
    </row>
    <row r="27" spans="1:11" ht="16" thickBot="1" x14ac:dyDescent="0.4">
      <c r="A27" s="14" t="s">
        <v>11</v>
      </c>
      <c r="B27" s="42"/>
      <c r="C27" s="42"/>
      <c r="D27" s="42"/>
      <c r="E27" s="42"/>
      <c r="F27" s="42"/>
      <c r="G27" s="16"/>
      <c r="H27" s="23"/>
      <c r="I27" s="298"/>
      <c r="J27" s="298"/>
      <c r="K27" s="284"/>
    </row>
    <row r="28" spans="1:11" ht="15.5" x14ac:dyDescent="0.35">
      <c r="A28" s="23"/>
      <c r="B28" s="23"/>
      <c r="C28" s="23"/>
      <c r="D28" s="23"/>
      <c r="E28" s="23"/>
      <c r="F28" s="23"/>
      <c r="G28" s="23"/>
      <c r="H28" s="23"/>
      <c r="I28" s="298"/>
      <c r="J28" s="298"/>
      <c r="K28" s="284"/>
    </row>
    <row r="29" spans="1:11" ht="19" thickBot="1" x14ac:dyDescent="0.5">
      <c r="A29" s="306" t="s">
        <v>41</v>
      </c>
      <c r="B29" s="317"/>
      <c r="C29" s="317"/>
      <c r="D29" s="317"/>
      <c r="E29" s="317"/>
      <c r="F29" s="317"/>
      <c r="G29" s="317"/>
      <c r="H29" s="148"/>
      <c r="I29" s="300"/>
      <c r="J29" s="298"/>
      <c r="K29" s="284"/>
    </row>
    <row r="30" spans="1:11" ht="295.5" customHeight="1" x14ac:dyDescent="0.35">
      <c r="A30" s="59" t="s">
        <v>8</v>
      </c>
      <c r="B30" s="17" t="s">
        <v>42</v>
      </c>
      <c r="C30" s="17" t="s">
        <v>43</v>
      </c>
      <c r="D30" s="64" t="s">
        <v>377</v>
      </c>
      <c r="E30" s="17" t="s">
        <v>378</v>
      </c>
      <c r="F30" s="64" t="s">
        <v>379</v>
      </c>
      <c r="G30" s="210" t="s">
        <v>34</v>
      </c>
      <c r="H30" s="22"/>
      <c r="I30" s="297"/>
      <c r="J30" s="298"/>
      <c r="K30" s="284"/>
    </row>
    <row r="31" spans="1:11" ht="16" thickBot="1" x14ac:dyDescent="0.4">
      <c r="A31" s="14" t="s">
        <v>11</v>
      </c>
      <c r="B31" s="42"/>
      <c r="C31" s="42"/>
      <c r="D31" s="42"/>
      <c r="E31" s="42"/>
      <c r="F31" s="42"/>
      <c r="G31" s="46"/>
      <c r="H31" s="12"/>
    </row>
    <row r="32" spans="1:11" ht="18.5" x14ac:dyDescent="0.45">
      <c r="A32" s="37"/>
      <c r="B32" s="12"/>
      <c r="C32" s="12"/>
      <c r="D32" s="12"/>
      <c r="E32" s="12"/>
      <c r="F32" s="12"/>
      <c r="G32" s="12"/>
      <c r="H32" s="12"/>
    </row>
    <row r="33" spans="1:8" ht="15.5" x14ac:dyDescent="0.35">
      <c r="A33" s="12"/>
      <c r="B33" s="12"/>
      <c r="C33" s="12"/>
      <c r="D33" s="12"/>
      <c r="E33" s="12"/>
      <c r="F33" s="12"/>
      <c r="G33" s="12"/>
      <c r="H33" s="12"/>
    </row>
    <row r="34" spans="1:8" ht="15.5" x14ac:dyDescent="0.35">
      <c r="A34" s="12"/>
      <c r="B34" s="12"/>
      <c r="C34" s="12"/>
      <c r="D34" s="12"/>
      <c r="E34" s="12"/>
      <c r="F34" s="12"/>
      <c r="G34" s="12"/>
      <c r="H34" s="12"/>
    </row>
    <row r="35" spans="1:8" ht="15.5" x14ac:dyDescent="0.35">
      <c r="A35" s="12"/>
      <c r="B35" s="12"/>
      <c r="C35" s="12"/>
      <c r="D35" s="12"/>
      <c r="E35" s="12"/>
      <c r="F35" s="12"/>
      <c r="G35" s="12"/>
      <c r="H35" s="12"/>
    </row>
    <row r="36" spans="1:8" ht="16" thickBot="1" x14ac:dyDescent="0.4">
      <c r="A36" s="12"/>
      <c r="B36" s="12"/>
      <c r="C36" s="12"/>
      <c r="D36" s="12"/>
      <c r="E36" s="12"/>
      <c r="F36" s="12"/>
      <c r="G36" s="12"/>
      <c r="H36" s="12"/>
    </row>
    <row r="37" spans="1:8" ht="16" thickBot="1" x14ac:dyDescent="0.4">
      <c r="A37" s="136"/>
      <c r="B37" s="138" t="s">
        <v>44</v>
      </c>
      <c r="C37" s="137">
        <f>F37</f>
        <v>0</v>
      </c>
      <c r="D37" s="126"/>
      <c r="E37" s="127">
        <f>SUM(B39:F39)</f>
        <v>0</v>
      </c>
      <c r="F37" s="131">
        <f>E37/G39</f>
        <v>0</v>
      </c>
      <c r="G37" s="134"/>
      <c r="H37" s="12"/>
    </row>
    <row r="38" spans="1:8" ht="15.5" x14ac:dyDescent="0.35">
      <c r="A38" s="136"/>
      <c r="B38" s="128">
        <f t="shared" ref="B38:G38" si="0">SUM(B8:B15)</f>
        <v>0</v>
      </c>
      <c r="C38" s="125">
        <f t="shared" si="0"/>
        <v>0</v>
      </c>
      <c r="D38" s="124">
        <f t="shared" si="0"/>
        <v>0</v>
      </c>
      <c r="E38" s="124">
        <f t="shared" si="0"/>
        <v>0</v>
      </c>
      <c r="F38" s="132">
        <f t="shared" si="0"/>
        <v>0</v>
      </c>
      <c r="G38" s="135">
        <f t="shared" si="0"/>
        <v>0</v>
      </c>
      <c r="H38" s="12"/>
    </row>
    <row r="39" spans="1:8" ht="16" thickBot="1" x14ac:dyDescent="0.4">
      <c r="A39" s="136"/>
      <c r="B39" s="129">
        <f>B38</f>
        <v>0</v>
      </c>
      <c r="C39" s="130">
        <f>C38*2</f>
        <v>0</v>
      </c>
      <c r="D39" s="130">
        <f>D38*3</f>
        <v>0</v>
      </c>
      <c r="E39" s="130">
        <f>E38*4</f>
        <v>0</v>
      </c>
      <c r="F39" s="133">
        <f>F38*5</f>
        <v>0</v>
      </c>
      <c r="G39" s="140">
        <f>2-G38</f>
        <v>2</v>
      </c>
      <c r="H39" s="12"/>
    </row>
    <row r="40" spans="1:8" ht="16" thickBot="1" x14ac:dyDescent="0.4">
      <c r="A40" s="12"/>
      <c r="B40" s="12"/>
      <c r="C40" s="12"/>
      <c r="D40" s="12"/>
      <c r="E40" s="12"/>
      <c r="F40" s="12"/>
      <c r="G40" s="12"/>
      <c r="H40" s="12"/>
    </row>
    <row r="41" spans="1:8" ht="16" thickBot="1" x14ac:dyDescent="0.4">
      <c r="A41" s="136"/>
      <c r="B41" s="138" t="s">
        <v>45</v>
      </c>
      <c r="C41" s="137">
        <f>F41</f>
        <v>0</v>
      </c>
      <c r="D41" s="126"/>
      <c r="E41" s="127">
        <f>SUM(B43:F43)</f>
        <v>0</v>
      </c>
      <c r="F41" s="131">
        <f>E41/G43</f>
        <v>0</v>
      </c>
      <c r="G41" s="134"/>
      <c r="H41" s="12"/>
    </row>
    <row r="42" spans="1:8" ht="15.5" x14ac:dyDescent="0.35">
      <c r="A42" s="136"/>
      <c r="B42" s="128">
        <f t="shared" ref="B42:G42" si="1">SUM(B18:B20)</f>
        <v>0</v>
      </c>
      <c r="C42" s="125">
        <f t="shared" si="1"/>
        <v>0</v>
      </c>
      <c r="D42" s="124">
        <f t="shared" si="1"/>
        <v>0</v>
      </c>
      <c r="E42" s="124">
        <f t="shared" si="1"/>
        <v>0</v>
      </c>
      <c r="F42" s="132">
        <f t="shared" si="1"/>
        <v>0</v>
      </c>
      <c r="G42" s="135">
        <f t="shared" si="1"/>
        <v>0</v>
      </c>
      <c r="H42" s="12"/>
    </row>
    <row r="43" spans="1:8" ht="16" thickBot="1" x14ac:dyDescent="0.4">
      <c r="A43" s="136"/>
      <c r="B43" s="129">
        <f>B42</f>
        <v>0</v>
      </c>
      <c r="C43" s="130">
        <f>C42*2</f>
        <v>0</v>
      </c>
      <c r="D43" s="130">
        <f>D42*3</f>
        <v>0</v>
      </c>
      <c r="E43" s="130">
        <f>E42*4</f>
        <v>0</v>
      </c>
      <c r="F43" s="133">
        <f>F42*5</f>
        <v>0</v>
      </c>
      <c r="G43" s="140">
        <f>1-G42</f>
        <v>1</v>
      </c>
      <c r="H43" s="12"/>
    </row>
    <row r="44" spans="1:8" ht="16" thickBot="1" x14ac:dyDescent="0.4">
      <c r="A44" s="12"/>
      <c r="B44" s="12"/>
      <c r="C44" s="12"/>
      <c r="D44" s="12"/>
      <c r="E44" s="12"/>
      <c r="F44" s="12"/>
      <c r="G44" s="12"/>
      <c r="H44" s="12"/>
    </row>
    <row r="45" spans="1:8" ht="16" thickBot="1" x14ac:dyDescent="0.4">
      <c r="A45" s="136"/>
      <c r="B45" s="138" t="s">
        <v>46</v>
      </c>
      <c r="C45" s="137">
        <f>F45</f>
        <v>0</v>
      </c>
      <c r="D45" s="126"/>
      <c r="E45" s="127">
        <f>SUM(B47:F47)</f>
        <v>0</v>
      </c>
      <c r="F45" s="131">
        <f>E45/G47</f>
        <v>0</v>
      </c>
      <c r="G45" s="134"/>
      <c r="H45" s="12"/>
    </row>
    <row r="46" spans="1:8" ht="15.5" x14ac:dyDescent="0.35">
      <c r="A46" s="136"/>
      <c r="B46" s="128">
        <f t="shared" ref="B46:G46" si="2">SUM(B27:B32)</f>
        <v>0</v>
      </c>
      <c r="C46" s="128">
        <f t="shared" si="2"/>
        <v>0</v>
      </c>
      <c r="D46" s="128">
        <f t="shared" si="2"/>
        <v>0</v>
      </c>
      <c r="E46" s="128">
        <f t="shared" si="2"/>
        <v>0</v>
      </c>
      <c r="F46" s="128">
        <f t="shared" si="2"/>
        <v>0</v>
      </c>
      <c r="G46" s="128">
        <f t="shared" si="2"/>
        <v>0</v>
      </c>
      <c r="H46" s="12"/>
    </row>
    <row r="47" spans="1:8" ht="16" thickBot="1" x14ac:dyDescent="0.4">
      <c r="A47" s="136"/>
      <c r="B47" s="129">
        <f>B46</f>
        <v>0</v>
      </c>
      <c r="C47" s="130">
        <f>C46*2</f>
        <v>0</v>
      </c>
      <c r="D47" s="130">
        <f>D46*3</f>
        <v>0</v>
      </c>
      <c r="E47" s="130">
        <f>E46*4</f>
        <v>0</v>
      </c>
      <c r="F47" s="133">
        <f>F46*5</f>
        <v>0</v>
      </c>
      <c r="G47" s="140">
        <f>2-G46</f>
        <v>2</v>
      </c>
      <c r="H47" s="12"/>
    </row>
    <row r="48" spans="1:8" ht="15.5" x14ac:dyDescent="0.35">
      <c r="A48" s="12"/>
      <c r="B48" s="12"/>
      <c r="C48" s="12"/>
      <c r="D48" s="12"/>
      <c r="E48" s="12"/>
      <c r="F48" s="12"/>
      <c r="G48" s="12"/>
      <c r="H48" s="12"/>
    </row>
    <row r="49" spans="1:8" ht="15.5" x14ac:dyDescent="0.35">
      <c r="A49" s="12"/>
      <c r="B49" s="12"/>
      <c r="C49" s="12"/>
      <c r="D49" s="12"/>
      <c r="E49" s="12"/>
      <c r="F49" s="12"/>
      <c r="G49" s="12"/>
      <c r="H49" s="12"/>
    </row>
  </sheetData>
  <mergeCells count="6">
    <mergeCell ref="A29:G29"/>
    <mergeCell ref="A25:G25"/>
    <mergeCell ref="A16:G16"/>
    <mergeCell ref="A6:G6"/>
    <mergeCell ref="A11:G11"/>
    <mergeCell ref="A18:G18"/>
  </mergeCells>
  <pageMargins left="0.7" right="0.7" top="0.75" bottom="0.75" header="0.3" footer="0.3"/>
  <pageSetup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DC5EF1-DFC6-4BD2-AE9F-A0B5EE5EC462}">
  <sheetPr codeName="Sheet6"/>
  <dimension ref="A1:L70"/>
  <sheetViews>
    <sheetView showGridLines="0" zoomScale="60" zoomScaleNormal="60" workbookViewId="0">
      <selection activeCell="A2" sqref="A2"/>
    </sheetView>
  </sheetViews>
  <sheetFormatPr defaultRowHeight="14.5" x14ac:dyDescent="0.35"/>
  <cols>
    <col min="1" max="1" width="16.81640625" customWidth="1"/>
    <col min="2" max="6" width="50.6328125" customWidth="1"/>
    <col min="7" max="7" width="23.26953125" customWidth="1"/>
    <col min="8" max="8" width="33" customWidth="1"/>
    <col min="9" max="9" width="33" style="99" customWidth="1"/>
    <col min="10" max="10" width="21.81640625" customWidth="1"/>
    <col min="11" max="11" width="26.1796875" customWidth="1"/>
  </cols>
  <sheetData>
    <row r="1" spans="1:12" ht="15.5" x14ac:dyDescent="0.35">
      <c r="A1" s="12"/>
      <c r="B1" s="12"/>
      <c r="C1" s="12"/>
      <c r="D1" s="12"/>
      <c r="E1" s="12"/>
      <c r="F1" s="12"/>
      <c r="G1" s="12"/>
      <c r="H1" s="12"/>
      <c r="I1" s="100"/>
    </row>
    <row r="2" spans="1:12" ht="23.5" x14ac:dyDescent="0.55000000000000004">
      <c r="A2" s="307" t="s">
        <v>47</v>
      </c>
      <c r="B2" s="12"/>
      <c r="C2" s="12"/>
      <c r="D2" s="12"/>
      <c r="E2" s="12"/>
      <c r="F2" s="12"/>
      <c r="G2" s="12"/>
      <c r="H2" s="12"/>
      <c r="I2" s="100"/>
    </row>
    <row r="3" spans="1:12" ht="15.5" x14ac:dyDescent="0.35">
      <c r="A3" s="12"/>
      <c r="B3" s="12"/>
      <c r="C3" s="12"/>
      <c r="D3" s="12"/>
      <c r="E3" s="12"/>
      <c r="F3" s="12"/>
      <c r="G3" s="12"/>
      <c r="H3" s="12"/>
      <c r="I3" s="100"/>
    </row>
    <row r="4" spans="1:12" ht="21" x14ac:dyDescent="0.5">
      <c r="A4" s="325" t="s">
        <v>48</v>
      </c>
      <c r="B4" s="322"/>
      <c r="C4" s="322"/>
      <c r="D4" s="322"/>
      <c r="E4" s="322"/>
      <c r="F4" s="322"/>
      <c r="G4" s="322"/>
      <c r="H4" s="12"/>
      <c r="I4" s="100"/>
    </row>
    <row r="5" spans="1:12" ht="18.5" x14ac:dyDescent="0.45">
      <c r="A5" s="214"/>
      <c r="B5" s="25"/>
      <c r="C5" s="25"/>
      <c r="D5" s="25"/>
      <c r="E5" s="25"/>
      <c r="F5" s="25"/>
      <c r="G5" s="25"/>
      <c r="H5" s="12"/>
      <c r="I5" s="100"/>
    </row>
    <row r="6" spans="1:12" s="10" customFormat="1" ht="18.5" x14ac:dyDescent="0.45">
      <c r="A6" s="305" t="s">
        <v>48</v>
      </c>
      <c r="B6" s="306"/>
      <c r="C6" s="306"/>
      <c r="D6" s="306"/>
      <c r="E6" s="306"/>
      <c r="F6" s="306"/>
      <c r="G6" s="306"/>
      <c r="H6" s="90"/>
      <c r="I6" s="100"/>
      <c r="J6" s="12"/>
      <c r="K6" s="12"/>
      <c r="L6" s="12"/>
    </row>
    <row r="7" spans="1:12" ht="19" hidden="1" thickBot="1" x14ac:dyDescent="0.5">
      <c r="A7" s="310" t="s">
        <v>49</v>
      </c>
      <c r="B7" s="311"/>
      <c r="C7" s="311"/>
      <c r="D7" s="311"/>
      <c r="E7" s="311"/>
      <c r="F7" s="311"/>
      <c r="G7" s="311"/>
      <c r="H7" s="43" t="s">
        <v>50</v>
      </c>
      <c r="I7" s="103" t="s">
        <v>51</v>
      </c>
    </row>
    <row r="8" spans="1:12" s="10" customFormat="1" ht="272" customHeight="1" x14ac:dyDescent="0.35">
      <c r="A8" s="259" t="s">
        <v>8</v>
      </c>
      <c r="B8" s="312" t="s">
        <v>333</v>
      </c>
      <c r="C8" s="313" t="s">
        <v>336</v>
      </c>
      <c r="D8" s="313" t="s">
        <v>390</v>
      </c>
      <c r="E8" s="314" t="s">
        <v>391</v>
      </c>
      <c r="F8" s="315" t="s">
        <v>392</v>
      </c>
      <c r="G8" s="124"/>
      <c r="H8" s="309"/>
      <c r="I8" s="231"/>
      <c r="J8" s="231"/>
    </row>
    <row r="9" spans="1:12" ht="15.5" x14ac:dyDescent="0.35">
      <c r="A9" s="259" t="s">
        <v>11</v>
      </c>
      <c r="B9" s="258"/>
      <c r="C9" s="258"/>
      <c r="D9" s="258"/>
      <c r="E9" s="258"/>
      <c r="F9" s="258"/>
      <c r="G9" s="316"/>
      <c r="H9" s="12"/>
      <c r="I9" s="231"/>
      <c r="J9" s="231"/>
    </row>
    <row r="10" spans="1:12" ht="15.5" x14ac:dyDescent="0.35">
      <c r="A10" s="24"/>
      <c r="B10" s="49"/>
      <c r="C10" s="49"/>
      <c r="D10" s="49"/>
      <c r="E10" s="49"/>
      <c r="F10" s="49"/>
      <c r="G10" s="23"/>
      <c r="H10" s="12"/>
      <c r="I10" s="231"/>
      <c r="J10" s="231"/>
    </row>
    <row r="11" spans="1:12" ht="15.5" x14ac:dyDescent="0.35">
      <c r="A11" s="24"/>
      <c r="B11" s="49"/>
      <c r="C11" s="49"/>
      <c r="D11" s="49"/>
      <c r="E11" s="49"/>
      <c r="F11" s="49"/>
      <c r="G11" s="23"/>
      <c r="H11" s="12"/>
      <c r="I11" s="231"/>
      <c r="J11" s="231"/>
    </row>
    <row r="12" spans="1:12" ht="19" thickBot="1" x14ac:dyDescent="0.5">
      <c r="A12" s="306" t="s">
        <v>49</v>
      </c>
      <c r="B12" s="317"/>
      <c r="C12" s="317"/>
      <c r="D12" s="317"/>
      <c r="E12" s="317"/>
      <c r="F12" s="317"/>
      <c r="G12" s="317"/>
      <c r="H12" s="91"/>
      <c r="I12" s="231"/>
      <c r="J12" s="231"/>
      <c r="K12" s="23"/>
      <c r="L12" s="23"/>
    </row>
    <row r="13" spans="1:12" ht="148" customHeight="1" x14ac:dyDescent="0.35">
      <c r="A13" s="59" t="s">
        <v>8</v>
      </c>
      <c r="B13" s="17" t="s">
        <v>335</v>
      </c>
      <c r="C13" s="17" t="s">
        <v>334</v>
      </c>
      <c r="D13" s="64" t="s">
        <v>389</v>
      </c>
      <c r="E13" s="89" t="s">
        <v>358</v>
      </c>
      <c r="F13" s="18" t="s">
        <v>357</v>
      </c>
      <c r="G13" s="40"/>
      <c r="H13" s="208"/>
      <c r="I13" s="231"/>
      <c r="J13" s="231"/>
      <c r="K13" s="39"/>
      <c r="L13" s="23"/>
    </row>
    <row r="14" spans="1:12" ht="16" thickBot="1" x14ac:dyDescent="0.4">
      <c r="A14" s="14" t="s">
        <v>11</v>
      </c>
      <c r="B14" s="15"/>
      <c r="C14" s="15"/>
      <c r="D14" s="15"/>
      <c r="E14" s="15"/>
      <c r="F14" s="15"/>
      <c r="G14" s="16"/>
      <c r="H14" s="12"/>
      <c r="I14" s="100"/>
      <c r="J14" s="12"/>
      <c r="K14" s="12"/>
      <c r="L14" s="12"/>
    </row>
    <row r="15" spans="1:12" ht="15.5" x14ac:dyDescent="0.35">
      <c r="A15" s="24"/>
      <c r="B15" s="23"/>
      <c r="C15" s="23"/>
      <c r="D15" s="23"/>
      <c r="E15" s="23"/>
      <c r="F15" s="23"/>
      <c r="G15" s="23"/>
      <c r="H15" s="12"/>
      <c r="I15" s="100"/>
      <c r="J15" s="12"/>
      <c r="K15" s="12"/>
      <c r="L15" s="12"/>
    </row>
    <row r="16" spans="1:12" ht="15.5" x14ac:dyDescent="0.35">
      <c r="A16" s="24"/>
      <c r="B16" s="23"/>
      <c r="C16" s="23"/>
      <c r="D16" s="23"/>
      <c r="E16" s="23"/>
      <c r="F16" s="23"/>
      <c r="G16" s="23"/>
      <c r="H16" s="12"/>
      <c r="I16" s="100"/>
      <c r="J16" s="12"/>
      <c r="K16" s="12"/>
      <c r="L16" s="12"/>
    </row>
    <row r="17" spans="1:12" ht="19" thickBot="1" x14ac:dyDescent="0.5">
      <c r="A17" s="318" t="s">
        <v>49</v>
      </c>
      <c r="B17" s="319"/>
      <c r="C17" s="319"/>
      <c r="D17" s="319"/>
      <c r="E17" s="319"/>
      <c r="F17" s="319"/>
      <c r="G17" s="319"/>
      <c r="H17" s="12"/>
      <c r="I17" s="100"/>
      <c r="J17" s="12"/>
      <c r="K17" s="12"/>
      <c r="L17" s="12"/>
    </row>
    <row r="18" spans="1:12" ht="196" customHeight="1" x14ac:dyDescent="0.35">
      <c r="A18" s="59" t="s">
        <v>8</v>
      </c>
      <c r="B18" s="18" t="s">
        <v>61</v>
      </c>
      <c r="C18" s="18" t="s">
        <v>62</v>
      </c>
      <c r="D18" s="18" t="s">
        <v>63</v>
      </c>
      <c r="E18" s="83" t="s">
        <v>368</v>
      </c>
      <c r="F18" s="18" t="s">
        <v>369</v>
      </c>
      <c r="G18" s="13"/>
      <c r="H18" s="12"/>
      <c r="I18" s="100"/>
      <c r="J18" s="12"/>
      <c r="K18" s="12"/>
      <c r="L18" s="12"/>
    </row>
    <row r="19" spans="1:12" ht="16" thickBot="1" x14ac:dyDescent="0.4">
      <c r="A19" s="14" t="s">
        <v>11</v>
      </c>
      <c r="B19" s="139"/>
      <c r="C19" s="139"/>
      <c r="D19" s="42"/>
      <c r="E19" s="139"/>
      <c r="F19" s="42"/>
      <c r="G19" s="46"/>
      <c r="H19" s="12"/>
      <c r="I19" s="100"/>
      <c r="J19" s="12"/>
      <c r="K19" s="12"/>
      <c r="L19" s="12"/>
    </row>
    <row r="20" spans="1:12" ht="15.5" x14ac:dyDescent="0.35">
      <c r="A20" s="24"/>
      <c r="B20" s="49"/>
      <c r="C20" s="49"/>
      <c r="D20" s="49"/>
      <c r="E20" s="49"/>
      <c r="F20" s="49"/>
      <c r="G20" s="23"/>
      <c r="H20" s="43"/>
      <c r="I20" s="100"/>
    </row>
    <row r="21" spans="1:12" ht="15.5" x14ac:dyDescent="0.35">
      <c r="A21" s="24"/>
      <c r="B21" s="49"/>
      <c r="C21" s="49"/>
      <c r="D21" s="49"/>
      <c r="E21" s="49"/>
      <c r="F21" s="49"/>
      <c r="G21" s="23"/>
      <c r="H21" s="43"/>
      <c r="I21" s="100"/>
    </row>
    <row r="22" spans="1:12" ht="21" x14ac:dyDescent="0.5">
      <c r="A22" s="325" t="s">
        <v>52</v>
      </c>
      <c r="B22" s="322"/>
      <c r="C22" s="322"/>
      <c r="D22" s="322"/>
      <c r="E22" s="322"/>
      <c r="F22" s="322"/>
      <c r="G22" s="322"/>
      <c r="H22" s="23"/>
      <c r="I22" s="100"/>
    </row>
    <row r="23" spans="1:12" ht="15.5" x14ac:dyDescent="0.35">
      <c r="A23" s="23"/>
      <c r="B23" s="23"/>
      <c r="C23" s="23"/>
      <c r="D23" s="23"/>
      <c r="E23" s="23"/>
      <c r="F23" s="23"/>
      <c r="G23" s="23"/>
      <c r="H23" s="23"/>
      <c r="I23" s="100"/>
    </row>
    <row r="24" spans="1:12" ht="19" thickBot="1" x14ac:dyDescent="0.5">
      <c r="A24" s="318" t="s">
        <v>53</v>
      </c>
      <c r="B24" s="319"/>
      <c r="C24" s="319"/>
      <c r="D24" s="319"/>
      <c r="E24" s="319"/>
      <c r="F24" s="319"/>
      <c r="G24" s="319"/>
      <c r="H24" s="43"/>
      <c r="I24" s="100"/>
    </row>
    <row r="25" spans="1:12" ht="221" customHeight="1" x14ac:dyDescent="0.35">
      <c r="A25" s="59" t="s">
        <v>8</v>
      </c>
      <c r="B25" s="18" t="s">
        <v>253</v>
      </c>
      <c r="C25" s="17" t="s">
        <v>254</v>
      </c>
      <c r="D25" s="17" t="s">
        <v>255</v>
      </c>
      <c r="E25" s="17" t="s">
        <v>256</v>
      </c>
      <c r="F25" s="64" t="s">
        <v>257</v>
      </c>
      <c r="G25" s="60"/>
      <c r="I25" s="301"/>
      <c r="J25" s="48"/>
    </row>
    <row r="26" spans="1:12" ht="16" thickBot="1" x14ac:dyDescent="0.4">
      <c r="A26" s="14" t="s">
        <v>11</v>
      </c>
      <c r="B26" s="42"/>
      <c r="C26" s="42"/>
      <c r="D26" s="42"/>
      <c r="E26" s="42"/>
      <c r="F26" s="42"/>
      <c r="G26" s="16"/>
      <c r="H26" s="12"/>
      <c r="I26" s="100"/>
    </row>
    <row r="27" spans="1:12" ht="15.5" x14ac:dyDescent="0.35">
      <c r="A27" s="24"/>
      <c r="B27" s="49"/>
      <c r="C27" s="49"/>
      <c r="D27" s="49"/>
      <c r="E27" s="49"/>
      <c r="F27" s="49"/>
      <c r="G27" s="23"/>
      <c r="H27" s="12"/>
      <c r="I27" s="100"/>
    </row>
    <row r="28" spans="1:12" ht="15.5" x14ac:dyDescent="0.35">
      <c r="A28" s="24"/>
      <c r="B28" s="23"/>
      <c r="C28" s="23"/>
      <c r="D28" s="23"/>
      <c r="E28" s="23"/>
      <c r="F28" s="23"/>
      <c r="G28" s="23"/>
      <c r="H28" s="23"/>
      <c r="I28" s="100"/>
    </row>
    <row r="29" spans="1:12" ht="18.5" x14ac:dyDescent="0.45">
      <c r="A29" s="306" t="s">
        <v>54</v>
      </c>
      <c r="B29" s="317"/>
      <c r="C29" s="317"/>
      <c r="D29" s="317"/>
      <c r="E29" s="317"/>
      <c r="F29" s="317"/>
      <c r="G29" s="317"/>
      <c r="I29" s="100"/>
    </row>
    <row r="30" spans="1:12" ht="18.5" x14ac:dyDescent="0.35">
      <c r="A30" s="265" t="s">
        <v>330</v>
      </c>
      <c r="B30" s="265"/>
      <c r="C30" s="265"/>
      <c r="D30" s="265"/>
      <c r="E30" s="265"/>
      <c r="F30" s="265"/>
      <c r="G30" s="265"/>
      <c r="I30" s="100"/>
    </row>
    <row r="31" spans="1:12" ht="19" customHeight="1" thickBot="1" x14ac:dyDescent="0.4">
      <c r="A31" s="230" t="s">
        <v>331</v>
      </c>
      <c r="B31" s="230"/>
      <c r="C31" s="230"/>
      <c r="D31" s="230"/>
      <c r="E31" s="230"/>
      <c r="F31" s="230"/>
      <c r="G31" s="230"/>
      <c r="I31" s="100"/>
    </row>
    <row r="32" spans="1:12" ht="373.5" customHeight="1" x14ac:dyDescent="0.35">
      <c r="A32" s="59" t="s">
        <v>8</v>
      </c>
      <c r="B32" s="17" t="s">
        <v>451</v>
      </c>
      <c r="C32" s="17" t="s">
        <v>459</v>
      </c>
      <c r="D32" s="17" t="s">
        <v>452</v>
      </c>
      <c r="E32" s="17" t="s">
        <v>453</v>
      </c>
      <c r="F32" s="17" t="s">
        <v>454</v>
      </c>
      <c r="G32" s="60"/>
      <c r="I32" s="303"/>
      <c r="J32" s="303"/>
      <c r="K32" s="304"/>
    </row>
    <row r="33" spans="1:10" ht="16" thickBot="1" x14ac:dyDescent="0.4">
      <c r="A33" s="14" t="s">
        <v>11</v>
      </c>
      <c r="B33" s="42"/>
      <c r="C33" s="42"/>
      <c r="D33" s="42"/>
      <c r="E33" s="42"/>
      <c r="F33" s="42"/>
      <c r="G33" s="16"/>
      <c r="H33" s="148"/>
      <c r="I33" s="303"/>
      <c r="J33" s="303"/>
    </row>
    <row r="34" spans="1:10" ht="15.5" x14ac:dyDescent="0.35">
      <c r="A34" s="24"/>
      <c r="B34" s="49"/>
      <c r="C34" s="49"/>
      <c r="D34" s="49"/>
      <c r="E34" s="49"/>
      <c r="F34" s="49"/>
      <c r="G34" s="23"/>
      <c r="H34" s="148"/>
      <c r="I34" s="303"/>
      <c r="J34" s="303"/>
    </row>
    <row r="35" spans="1:10" ht="15.5" x14ac:dyDescent="0.35">
      <c r="A35" s="24"/>
      <c r="B35" s="49"/>
      <c r="C35" s="49"/>
      <c r="D35" s="49"/>
      <c r="E35" s="49"/>
      <c r="F35" s="49"/>
      <c r="G35" s="23"/>
      <c r="H35" s="148"/>
      <c r="I35" s="303"/>
      <c r="J35" s="303"/>
    </row>
    <row r="36" spans="1:10" ht="18.5" x14ac:dyDescent="0.45">
      <c r="A36" s="306" t="s">
        <v>54</v>
      </c>
      <c r="B36" s="317"/>
      <c r="C36" s="317"/>
      <c r="D36" s="317"/>
      <c r="E36" s="317"/>
      <c r="F36" s="317"/>
      <c r="G36" s="317"/>
      <c r="H36" s="148"/>
      <c r="I36" s="303"/>
      <c r="J36" s="303"/>
    </row>
    <row r="37" spans="1:10" ht="18.5" x14ac:dyDescent="0.35">
      <c r="A37" s="265" t="s">
        <v>330</v>
      </c>
      <c r="B37" s="265"/>
      <c r="C37" s="265"/>
      <c r="D37" s="265"/>
      <c r="E37" s="265"/>
      <c r="F37" s="265"/>
      <c r="G37" s="265"/>
      <c r="H37" s="148"/>
      <c r="I37" s="303"/>
      <c r="J37" s="303"/>
    </row>
    <row r="38" spans="1:10" ht="16.5" thickBot="1" x14ac:dyDescent="0.4">
      <c r="A38" s="230" t="s">
        <v>332</v>
      </c>
      <c r="B38" s="230"/>
      <c r="C38" s="230"/>
      <c r="D38" s="230"/>
      <c r="E38" s="230"/>
      <c r="F38" s="230"/>
      <c r="G38" s="230"/>
      <c r="H38" s="148"/>
      <c r="I38" s="303"/>
      <c r="J38" s="303"/>
    </row>
    <row r="39" spans="1:10" ht="310" customHeight="1" x14ac:dyDescent="0.35">
      <c r="A39" s="59" t="s">
        <v>8</v>
      </c>
      <c r="B39" s="83" t="s">
        <v>458</v>
      </c>
      <c r="C39" s="226" t="s">
        <v>460</v>
      </c>
      <c r="D39" s="17" t="s">
        <v>457</v>
      </c>
      <c r="E39" s="64" t="s">
        <v>456</v>
      </c>
      <c r="F39" s="17" t="s">
        <v>455</v>
      </c>
      <c r="G39" s="60"/>
      <c r="H39" s="223"/>
      <c r="I39" s="303"/>
      <c r="J39" s="303"/>
    </row>
    <row r="40" spans="1:10" ht="16" thickBot="1" x14ac:dyDescent="0.4">
      <c r="A40" s="14" t="s">
        <v>11</v>
      </c>
      <c r="B40" s="42"/>
      <c r="C40" s="42"/>
      <c r="D40" s="42"/>
      <c r="E40" s="42"/>
      <c r="F40" s="42"/>
      <c r="G40" s="16"/>
      <c r="H40" s="48"/>
      <c r="I40" s="48"/>
      <c r="J40" s="48"/>
    </row>
    <row r="41" spans="1:10" ht="15.5" x14ac:dyDescent="0.35">
      <c r="A41" s="24"/>
      <c r="B41" s="49"/>
      <c r="C41" s="49"/>
      <c r="D41" s="49"/>
      <c r="E41" s="49"/>
      <c r="F41" s="49"/>
      <c r="G41" s="23"/>
      <c r="H41" s="48"/>
      <c r="I41" s="48"/>
      <c r="J41" s="48"/>
    </row>
    <row r="42" spans="1:10" ht="15.5" x14ac:dyDescent="0.35">
      <c r="A42" s="23"/>
      <c r="B42" s="23"/>
      <c r="C42" s="23"/>
      <c r="D42" s="23"/>
      <c r="E42" s="23"/>
      <c r="F42" s="23"/>
      <c r="G42" s="23"/>
      <c r="H42" s="48"/>
      <c r="I42" s="48"/>
      <c r="J42" s="48"/>
    </row>
    <row r="43" spans="1:10" ht="21" x14ac:dyDescent="0.5">
      <c r="A43" s="324" t="s">
        <v>55</v>
      </c>
      <c r="B43" s="23"/>
      <c r="C43" s="23"/>
      <c r="D43" s="23"/>
      <c r="E43" s="23"/>
      <c r="F43" s="23"/>
      <c r="G43" s="23"/>
      <c r="H43" s="48"/>
      <c r="I43" s="48"/>
      <c r="J43" s="48"/>
    </row>
    <row r="44" spans="1:10" ht="15.5" x14ac:dyDescent="0.35">
      <c r="A44" s="12"/>
      <c r="B44" s="12"/>
      <c r="C44" s="12"/>
      <c r="D44" s="12"/>
      <c r="E44" s="12"/>
      <c r="F44" s="12"/>
      <c r="G44" s="12"/>
      <c r="H44" s="12"/>
      <c r="I44" s="100"/>
    </row>
    <row r="45" spans="1:10" ht="19" thickBot="1" x14ac:dyDescent="0.5">
      <c r="A45" s="306" t="s">
        <v>56</v>
      </c>
      <c r="B45" s="317"/>
      <c r="C45" s="317"/>
      <c r="D45" s="317"/>
      <c r="E45" s="317"/>
      <c r="F45" s="317"/>
      <c r="G45" s="317"/>
      <c r="H45" s="12"/>
      <c r="I45" s="100"/>
    </row>
    <row r="46" spans="1:10" ht="159" customHeight="1" x14ac:dyDescent="0.35">
      <c r="A46" s="59" t="s">
        <v>8</v>
      </c>
      <c r="B46" s="64" t="s">
        <v>359</v>
      </c>
      <c r="C46" s="64" t="s">
        <v>360</v>
      </c>
      <c r="D46" s="64" t="s">
        <v>361</v>
      </c>
      <c r="E46" s="123" t="s">
        <v>363</v>
      </c>
      <c r="F46" s="64" t="s">
        <v>362</v>
      </c>
      <c r="G46" s="13"/>
      <c r="H46" s="302"/>
      <c r="I46" s="294"/>
    </row>
    <row r="47" spans="1:10" ht="16" thickBot="1" x14ac:dyDescent="0.4">
      <c r="A47" s="14" t="s">
        <v>11</v>
      </c>
      <c r="B47" s="15"/>
      <c r="C47" s="15"/>
      <c r="D47" s="15"/>
      <c r="E47" s="15"/>
      <c r="F47" s="15"/>
      <c r="G47" s="16"/>
      <c r="H47" s="12"/>
      <c r="I47" s="100"/>
    </row>
    <row r="48" spans="1:10" ht="15.5" x14ac:dyDescent="0.35">
      <c r="A48" s="12"/>
      <c r="B48" s="12"/>
      <c r="C48" s="12"/>
      <c r="D48" s="12"/>
      <c r="E48" s="12"/>
      <c r="F48" s="12"/>
      <c r="G48" s="12"/>
      <c r="H48" s="12"/>
      <c r="I48" s="100"/>
    </row>
    <row r="49" spans="1:9" ht="19" thickBot="1" x14ac:dyDescent="0.5">
      <c r="A49" s="306" t="s">
        <v>57</v>
      </c>
      <c r="B49" s="317"/>
      <c r="C49" s="317"/>
      <c r="D49" s="317"/>
      <c r="E49" s="317"/>
      <c r="F49" s="317"/>
      <c r="G49" s="317"/>
      <c r="H49" s="12"/>
      <c r="I49" s="100"/>
    </row>
    <row r="50" spans="1:9" ht="256" customHeight="1" x14ac:dyDescent="0.35">
      <c r="A50" s="59" t="s">
        <v>8</v>
      </c>
      <c r="B50" s="227" t="s">
        <v>356</v>
      </c>
      <c r="C50" s="67" t="s">
        <v>364</v>
      </c>
      <c r="D50" s="227" t="s">
        <v>365</v>
      </c>
      <c r="E50" s="67" t="s">
        <v>366</v>
      </c>
      <c r="F50" s="17" t="s">
        <v>367</v>
      </c>
      <c r="G50" s="13"/>
      <c r="H50" s="110"/>
      <c r="I50" s="100"/>
    </row>
    <row r="51" spans="1:9" ht="16" thickBot="1" x14ac:dyDescent="0.4">
      <c r="A51" s="14" t="s">
        <v>11</v>
      </c>
      <c r="B51" s="15"/>
      <c r="C51" s="15"/>
      <c r="D51" s="15"/>
      <c r="E51" s="15"/>
      <c r="F51" s="15"/>
      <c r="G51" s="16"/>
      <c r="H51" s="12"/>
      <c r="I51" s="100"/>
    </row>
    <row r="52" spans="1:9" ht="15.5" x14ac:dyDescent="0.35">
      <c r="A52" s="24"/>
      <c r="B52" s="23"/>
      <c r="C52" s="23"/>
      <c r="D52" s="23"/>
      <c r="E52" s="23"/>
      <c r="F52" s="23"/>
      <c r="G52" s="23"/>
      <c r="H52" s="12"/>
      <c r="I52" s="100"/>
    </row>
    <row r="53" spans="1:9" ht="15.5" x14ac:dyDescent="0.35">
      <c r="H53" s="12"/>
      <c r="I53" s="100"/>
    </row>
    <row r="54" spans="1:9" ht="15.5" x14ac:dyDescent="0.35">
      <c r="H54" s="12"/>
      <c r="I54" s="100"/>
    </row>
    <row r="55" spans="1:9" ht="16" thickBot="1" x14ac:dyDescent="0.4">
      <c r="A55" s="12"/>
      <c r="B55" s="12"/>
      <c r="C55" s="12"/>
      <c r="D55" s="12"/>
      <c r="E55" s="12"/>
      <c r="F55" s="12"/>
      <c r="G55" s="12"/>
      <c r="H55" s="12"/>
      <c r="I55" s="100"/>
    </row>
    <row r="56" spans="1:9" ht="16" thickBot="1" x14ac:dyDescent="0.4">
      <c r="A56" s="12"/>
      <c r="B56" s="138" t="s">
        <v>58</v>
      </c>
      <c r="C56" s="137">
        <f>F56</f>
        <v>0</v>
      </c>
      <c r="D56" s="126"/>
      <c r="E56" s="127">
        <f>SUM(B58:F58)</f>
        <v>0</v>
      </c>
      <c r="F56" s="131">
        <f>E56/G58</f>
        <v>0</v>
      </c>
      <c r="G56" s="134"/>
      <c r="H56" s="12"/>
      <c r="I56" s="100"/>
    </row>
    <row r="57" spans="1:9" ht="15.5" x14ac:dyDescent="0.35">
      <c r="A57" s="12"/>
      <c r="B57" s="128">
        <f>SUM(B9:B19)</f>
        <v>0</v>
      </c>
      <c r="C57" s="128">
        <f>SUM(C9:C19)</f>
        <v>0</v>
      </c>
      <c r="D57" s="128">
        <f>SUM(D9:D19)</f>
        <v>0</v>
      </c>
      <c r="E57" s="128">
        <f>SUM(E9:E19)</f>
        <v>0</v>
      </c>
      <c r="F57" s="128">
        <f>SUM(F9:F19)</f>
        <v>0</v>
      </c>
      <c r="G57" s="143">
        <f t="shared" ref="B57:G57" si="0">SUM(G9:G15)</f>
        <v>0</v>
      </c>
      <c r="H57" s="12"/>
      <c r="I57" s="100"/>
    </row>
    <row r="58" spans="1:9" ht="16" thickBot="1" x14ac:dyDescent="0.4">
      <c r="A58" s="12"/>
      <c r="B58" s="129">
        <f>B57</f>
        <v>0</v>
      </c>
      <c r="C58" s="130">
        <f>C57*2</f>
        <v>0</v>
      </c>
      <c r="D58" s="130">
        <f>D57*3</f>
        <v>0</v>
      </c>
      <c r="E58" s="130">
        <f>E57*4</f>
        <v>0</v>
      </c>
      <c r="F58" s="133">
        <f>F57*5</f>
        <v>0</v>
      </c>
      <c r="G58" s="140">
        <f>2-G57</f>
        <v>2</v>
      </c>
      <c r="H58" s="12"/>
      <c r="I58" s="100"/>
    </row>
    <row r="59" spans="1:9" ht="16" thickBot="1" x14ac:dyDescent="0.4">
      <c r="A59" s="12"/>
      <c r="B59" s="12"/>
      <c r="C59" s="12"/>
      <c r="D59" s="12"/>
      <c r="E59" s="12"/>
      <c r="F59" s="12"/>
      <c r="G59" s="12"/>
      <c r="H59" s="12"/>
      <c r="I59" s="100"/>
    </row>
    <row r="60" spans="1:9" ht="16" thickBot="1" x14ac:dyDescent="0.4">
      <c r="A60" s="12"/>
      <c r="B60" s="138" t="s">
        <v>59</v>
      </c>
      <c r="C60" s="137">
        <f>F60</f>
        <v>0</v>
      </c>
      <c r="D60" s="126"/>
      <c r="E60" s="127">
        <f>SUM(B62:F62)</f>
        <v>0</v>
      </c>
      <c r="F60" s="131">
        <f>E60/G62</f>
        <v>0</v>
      </c>
      <c r="G60" s="134"/>
      <c r="H60" s="12"/>
      <c r="I60" s="100"/>
    </row>
    <row r="61" spans="1:9" ht="15.5" x14ac:dyDescent="0.35">
      <c r="A61" s="12"/>
      <c r="B61" s="128">
        <f>SUM(B25:B41)</f>
        <v>0</v>
      </c>
      <c r="C61" s="125">
        <f>SUM(C25:C41)</f>
        <v>0</v>
      </c>
      <c r="D61" s="124">
        <f>SUM(D25:D41)</f>
        <v>0</v>
      </c>
      <c r="E61" s="124">
        <f>SUM(E25:E41)</f>
        <v>0</v>
      </c>
      <c r="F61" s="132">
        <f>SUM(F25:F41)</f>
        <v>0</v>
      </c>
      <c r="G61" s="135">
        <f>SUM(G25:G41)</f>
        <v>0</v>
      </c>
      <c r="H61" s="12"/>
      <c r="I61" s="100"/>
    </row>
    <row r="62" spans="1:9" ht="16" thickBot="1" x14ac:dyDescent="0.4">
      <c r="A62" s="12"/>
      <c r="B62" s="129">
        <f>B61</f>
        <v>0</v>
      </c>
      <c r="C62" s="130">
        <f>C61*2</f>
        <v>0</v>
      </c>
      <c r="D62" s="130">
        <f>D61*3</f>
        <v>0</v>
      </c>
      <c r="E62" s="130">
        <f>E61*4</f>
        <v>0</v>
      </c>
      <c r="F62" s="133">
        <f>F61*5</f>
        <v>0</v>
      </c>
      <c r="G62" s="140">
        <f>3-G61</f>
        <v>3</v>
      </c>
      <c r="H62" s="12"/>
      <c r="I62" s="100"/>
    </row>
    <row r="63" spans="1:9" ht="16" thickBot="1" x14ac:dyDescent="0.4">
      <c r="A63" s="12"/>
      <c r="B63" s="12"/>
      <c r="C63" s="12"/>
      <c r="D63" s="12"/>
      <c r="E63" s="12"/>
      <c r="F63" s="12"/>
      <c r="G63" s="12"/>
      <c r="H63" s="12"/>
      <c r="I63" s="100"/>
    </row>
    <row r="64" spans="1:9" ht="16" thickBot="1" x14ac:dyDescent="0.4">
      <c r="A64" s="12"/>
      <c r="B64" s="138" t="s">
        <v>60</v>
      </c>
      <c r="C64" s="137">
        <f>F64</f>
        <v>0</v>
      </c>
      <c r="D64" s="126"/>
      <c r="E64" s="127">
        <f>SUM(B66:F66)</f>
        <v>0</v>
      </c>
      <c r="F64" s="131">
        <f>E64/G66</f>
        <v>0</v>
      </c>
      <c r="G64" s="134"/>
      <c r="H64" s="12"/>
      <c r="I64" s="100"/>
    </row>
    <row r="65" spans="1:9" ht="15.5" x14ac:dyDescent="0.35">
      <c r="A65" s="12"/>
      <c r="B65" s="128">
        <f t="shared" ref="B65:G65" si="1">SUM(B47:B51)</f>
        <v>0</v>
      </c>
      <c r="C65" s="125">
        <f t="shared" si="1"/>
        <v>0</v>
      </c>
      <c r="D65" s="124">
        <f t="shared" si="1"/>
        <v>0</v>
      </c>
      <c r="E65" s="124">
        <f t="shared" si="1"/>
        <v>0</v>
      </c>
      <c r="F65" s="132">
        <f t="shared" si="1"/>
        <v>0</v>
      </c>
      <c r="G65" s="135">
        <f t="shared" si="1"/>
        <v>0</v>
      </c>
      <c r="H65" s="12"/>
      <c r="I65" s="100"/>
    </row>
    <row r="66" spans="1:9" ht="16" thickBot="1" x14ac:dyDescent="0.4">
      <c r="A66" s="12"/>
      <c r="B66" s="129">
        <f>B65</f>
        <v>0</v>
      </c>
      <c r="C66" s="130">
        <f>C65*2</f>
        <v>0</v>
      </c>
      <c r="D66" s="130">
        <f>D65*3</f>
        <v>0</v>
      </c>
      <c r="E66" s="130">
        <f>E65*4</f>
        <v>0</v>
      </c>
      <c r="F66" s="133">
        <f>F65*5</f>
        <v>0</v>
      </c>
      <c r="G66" s="140">
        <f>2-G65</f>
        <v>2</v>
      </c>
    </row>
    <row r="67" spans="1:9" ht="15.5" x14ac:dyDescent="0.35">
      <c r="A67" s="12"/>
      <c r="B67" s="12"/>
      <c r="C67" s="12"/>
      <c r="D67" s="12"/>
      <c r="E67" s="12"/>
      <c r="F67" s="12"/>
      <c r="G67" s="12"/>
    </row>
    <row r="69" spans="1:9" ht="15.5" x14ac:dyDescent="0.35">
      <c r="A69" s="203"/>
      <c r="B69" s="23"/>
      <c r="C69" s="23"/>
      <c r="D69" s="23"/>
      <c r="E69" s="23"/>
      <c r="F69" s="23"/>
      <c r="G69" s="23"/>
    </row>
    <row r="70" spans="1:9" ht="15.5" x14ac:dyDescent="0.35">
      <c r="A70" s="24"/>
      <c r="B70" s="204"/>
      <c r="C70" s="204"/>
      <c r="D70" s="204"/>
      <c r="E70" s="204"/>
      <c r="F70" s="204"/>
      <c r="G70" s="204"/>
    </row>
  </sheetData>
  <mergeCells count="18">
    <mergeCell ref="A4:G4"/>
    <mergeCell ref="A7:G7"/>
    <mergeCell ref="A24:G24"/>
    <mergeCell ref="A49:G49"/>
    <mergeCell ref="H46:I46"/>
    <mergeCell ref="A6:G6"/>
    <mergeCell ref="A30:G30"/>
    <mergeCell ref="A31:G31"/>
    <mergeCell ref="A36:G36"/>
    <mergeCell ref="A38:G38"/>
    <mergeCell ref="A37:G37"/>
    <mergeCell ref="I32:J39"/>
    <mergeCell ref="I8:J13"/>
    <mergeCell ref="A17:G17"/>
    <mergeCell ref="A12:G12"/>
    <mergeCell ref="A22:G22"/>
    <mergeCell ref="A29:G29"/>
    <mergeCell ref="A45:G45"/>
  </mergeCells>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1E285-8DB5-4454-B4CD-1E00A8DC82CC}">
  <sheetPr codeName="Sheet7"/>
  <dimension ref="A1:M49"/>
  <sheetViews>
    <sheetView showGridLines="0" zoomScale="60" zoomScaleNormal="60" workbookViewId="0">
      <selection activeCell="A2" sqref="A2"/>
    </sheetView>
  </sheetViews>
  <sheetFormatPr defaultRowHeight="14.5" x14ac:dyDescent="0.35"/>
  <cols>
    <col min="1" max="1" width="16.81640625" customWidth="1"/>
    <col min="2" max="6" width="50.6328125" customWidth="1"/>
    <col min="7" max="7" width="8.7265625" customWidth="1"/>
    <col min="8" max="8" width="44" customWidth="1"/>
    <col min="9" max="11" width="40.81640625" customWidth="1"/>
    <col min="12" max="12" width="59.1796875" customWidth="1"/>
  </cols>
  <sheetData>
    <row r="1" spans="1:13" ht="15.5" x14ac:dyDescent="0.35">
      <c r="A1" s="12"/>
      <c r="B1" s="12"/>
      <c r="C1" s="12"/>
      <c r="D1" s="12"/>
      <c r="E1" s="12"/>
      <c r="F1" s="12"/>
      <c r="G1" s="12"/>
      <c r="H1" s="12"/>
      <c r="I1" s="12"/>
      <c r="J1" s="12"/>
      <c r="K1" s="12"/>
      <c r="L1" s="12"/>
    </row>
    <row r="2" spans="1:13" ht="21" x14ac:dyDescent="0.5">
      <c r="A2" s="321" t="s">
        <v>64</v>
      </c>
      <c r="B2" s="12"/>
      <c r="C2" s="12"/>
      <c r="D2" s="12"/>
      <c r="E2" s="12"/>
      <c r="F2" s="12"/>
      <c r="G2" s="12"/>
      <c r="H2" s="12"/>
      <c r="I2" s="12"/>
      <c r="J2" s="12"/>
      <c r="K2" s="12"/>
      <c r="L2" s="12"/>
    </row>
    <row r="3" spans="1:13" ht="15.5" x14ac:dyDescent="0.35">
      <c r="A3" s="12"/>
      <c r="B3" s="12"/>
      <c r="C3" s="12"/>
      <c r="D3" s="12"/>
      <c r="E3" s="12"/>
      <c r="F3" s="12"/>
      <c r="G3" s="12"/>
      <c r="H3" s="12"/>
      <c r="I3" s="12"/>
      <c r="J3" s="12"/>
      <c r="K3" s="12"/>
      <c r="L3" s="12"/>
    </row>
    <row r="4" spans="1:13" ht="21" x14ac:dyDescent="0.5">
      <c r="A4" s="324" t="s">
        <v>65</v>
      </c>
      <c r="B4" s="12"/>
      <c r="C4" s="12"/>
      <c r="D4" s="12"/>
      <c r="E4" s="12"/>
      <c r="F4" s="12"/>
      <c r="G4" s="12"/>
      <c r="H4" s="12"/>
      <c r="I4" s="12"/>
      <c r="J4" s="12"/>
      <c r="K4" s="12"/>
      <c r="L4" s="12"/>
    </row>
    <row r="5" spans="1:13" s="10" customFormat="1" ht="15.5" x14ac:dyDescent="0.35">
      <c r="A5" s="12"/>
      <c r="B5" s="12"/>
      <c r="C5" s="12"/>
      <c r="D5" s="12"/>
      <c r="E5" s="12"/>
      <c r="F5" s="12"/>
      <c r="G5" s="12"/>
      <c r="H5" s="12"/>
      <c r="I5" s="12"/>
      <c r="J5" s="274"/>
      <c r="K5" s="274"/>
      <c r="L5" s="12"/>
    </row>
    <row r="6" spans="1:13" ht="19" thickBot="1" x14ac:dyDescent="0.5">
      <c r="A6" s="306" t="s">
        <v>65</v>
      </c>
      <c r="B6" s="317"/>
      <c r="C6" s="317"/>
      <c r="D6" s="317"/>
      <c r="E6" s="317"/>
      <c r="F6" s="317"/>
      <c r="G6" s="317"/>
      <c r="H6" s="98"/>
      <c r="I6" s="12"/>
      <c r="J6" s="293"/>
      <c r="K6" s="274"/>
      <c r="L6" s="12"/>
    </row>
    <row r="7" spans="1:13" s="10" customFormat="1" ht="281.5" customHeight="1" x14ac:dyDescent="0.35">
      <c r="A7" s="59" t="s">
        <v>8</v>
      </c>
      <c r="B7" s="17" t="s">
        <v>66</v>
      </c>
      <c r="C7" s="17" t="s">
        <v>67</v>
      </c>
      <c r="D7" s="17" t="s">
        <v>305</v>
      </c>
      <c r="E7" s="17" t="s">
        <v>306</v>
      </c>
      <c r="F7" s="17" t="s">
        <v>307</v>
      </c>
      <c r="G7" s="13"/>
      <c r="H7" s="215"/>
      <c r="I7" s="104"/>
      <c r="J7" s="294"/>
      <c r="K7" s="294"/>
      <c r="L7" s="19" t="s">
        <v>68</v>
      </c>
      <c r="M7" s="206"/>
    </row>
    <row r="8" spans="1:13" ht="16" thickBot="1" x14ac:dyDescent="0.4">
      <c r="A8" s="14" t="s">
        <v>11</v>
      </c>
      <c r="B8" s="15"/>
      <c r="C8" s="15"/>
      <c r="D8" s="15"/>
      <c r="E8" s="15"/>
      <c r="F8" s="15"/>
      <c r="G8" s="16"/>
      <c r="H8" s="12"/>
      <c r="I8" s="12"/>
      <c r="J8" s="12"/>
      <c r="K8" s="12"/>
      <c r="L8" s="19"/>
    </row>
    <row r="9" spans="1:13" ht="15.5" x14ac:dyDescent="0.35">
      <c r="A9" s="24"/>
      <c r="B9" s="23"/>
      <c r="C9" s="23"/>
      <c r="D9" s="23"/>
      <c r="E9" s="23"/>
      <c r="F9" s="23"/>
      <c r="G9" s="23"/>
      <c r="H9" s="12"/>
      <c r="I9" s="12"/>
      <c r="J9" s="12"/>
      <c r="K9" s="12"/>
      <c r="L9" s="12"/>
    </row>
    <row r="10" spans="1:13" s="10" customFormat="1" ht="15.5" x14ac:dyDescent="0.35">
      <c r="A10" s="12"/>
      <c r="B10" s="12"/>
      <c r="C10" s="12"/>
      <c r="D10" s="12"/>
      <c r="E10" s="12"/>
      <c r="F10" s="12"/>
      <c r="G10" s="12"/>
      <c r="H10" s="12"/>
      <c r="I10" s="12"/>
      <c r="J10" s="12"/>
      <c r="K10" s="12"/>
      <c r="L10" s="12"/>
    </row>
    <row r="11" spans="1:13" ht="19" thickBot="1" x14ac:dyDescent="0.5">
      <c r="A11" s="306" t="s">
        <v>65</v>
      </c>
      <c r="B11" s="317"/>
      <c r="C11" s="317"/>
      <c r="D11" s="317"/>
      <c r="E11" s="317"/>
      <c r="F11" s="317"/>
      <c r="G11" s="317"/>
      <c r="H11" s="12"/>
      <c r="I11" s="12"/>
      <c r="J11" s="12"/>
      <c r="K11" s="12"/>
      <c r="L11" s="12"/>
    </row>
    <row r="12" spans="1:13" s="38" customFormat="1" ht="352" customHeight="1" x14ac:dyDescent="0.35">
      <c r="A12" s="59" t="s">
        <v>8</v>
      </c>
      <c r="B12" s="18" t="s">
        <v>69</v>
      </c>
      <c r="C12" s="18" t="s">
        <v>70</v>
      </c>
      <c r="D12" s="18" t="s">
        <v>308</v>
      </c>
      <c r="E12" s="83" t="s">
        <v>309</v>
      </c>
      <c r="F12" s="83" t="s">
        <v>388</v>
      </c>
      <c r="G12" s="13"/>
      <c r="H12" s="103"/>
      <c r="I12" s="109"/>
      <c r="J12" s="222"/>
      <c r="K12" s="12"/>
      <c r="L12" s="12"/>
    </row>
    <row r="13" spans="1:13" s="10" customFormat="1" ht="16" thickBot="1" x14ac:dyDescent="0.4">
      <c r="A13" s="14" t="s">
        <v>11</v>
      </c>
      <c r="B13" s="42"/>
      <c r="C13" s="20"/>
      <c r="D13" s="20"/>
      <c r="E13" s="42"/>
      <c r="F13" s="20"/>
      <c r="G13" s="21"/>
      <c r="H13" s="12"/>
      <c r="I13" s="39"/>
      <c r="J13" s="12"/>
      <c r="K13" s="12"/>
      <c r="L13" s="12"/>
    </row>
    <row r="14" spans="1:13" ht="15.5" x14ac:dyDescent="0.35">
      <c r="A14" s="12"/>
      <c r="B14" s="22"/>
      <c r="C14" s="22"/>
      <c r="D14" s="22"/>
      <c r="E14" s="22"/>
      <c r="F14" s="22"/>
      <c r="G14" s="12"/>
      <c r="H14" s="12"/>
      <c r="I14" s="39"/>
      <c r="J14" s="12"/>
      <c r="K14" s="12"/>
      <c r="L14" s="12"/>
    </row>
    <row r="15" spans="1:13" ht="15.5" x14ac:dyDescent="0.35">
      <c r="A15" s="23"/>
      <c r="B15" s="23"/>
      <c r="C15" s="23"/>
      <c r="D15" s="23"/>
      <c r="E15" s="23"/>
      <c r="F15" s="23"/>
      <c r="G15" s="23"/>
      <c r="H15" s="23"/>
      <c r="I15" s="23"/>
      <c r="J15" s="23"/>
      <c r="K15" s="23"/>
      <c r="L15" s="23"/>
    </row>
    <row r="16" spans="1:13" s="10" customFormat="1" ht="21" x14ac:dyDescent="0.5">
      <c r="A16" s="324" t="s">
        <v>71</v>
      </c>
      <c r="B16" s="12"/>
      <c r="C16" s="12"/>
      <c r="D16" s="12"/>
      <c r="E16" s="43"/>
      <c r="F16" s="12"/>
      <c r="G16" s="12"/>
      <c r="H16" s="287"/>
      <c r="I16" s="23"/>
      <c r="J16" s="23"/>
      <c r="K16" s="23"/>
      <c r="L16" s="23"/>
    </row>
    <row r="17" spans="1:12" s="10" customFormat="1" ht="15.5" x14ac:dyDescent="0.35">
      <c r="A17" s="24"/>
      <c r="B17" s="23"/>
      <c r="C17" s="23"/>
      <c r="D17" s="142"/>
      <c r="E17" s="23"/>
      <c r="F17" s="23"/>
      <c r="G17" s="23"/>
      <c r="H17" s="287"/>
      <c r="I17" s="23"/>
      <c r="J17" s="23"/>
      <c r="K17" s="23"/>
      <c r="L17" s="23"/>
    </row>
    <row r="18" spans="1:12" s="10" customFormat="1" ht="19" thickBot="1" x14ac:dyDescent="0.5">
      <c r="A18" s="306" t="s">
        <v>71</v>
      </c>
      <c r="B18" s="317"/>
      <c r="C18" s="317"/>
      <c r="D18" s="317"/>
      <c r="E18" s="317"/>
      <c r="F18" s="317"/>
      <c r="G18" s="317"/>
      <c r="H18" s="292"/>
      <c r="I18" s="23"/>
      <c r="J18" s="23"/>
      <c r="K18" s="23"/>
      <c r="L18" s="23"/>
    </row>
    <row r="19" spans="1:12" s="10" customFormat="1" ht="263.5" customHeight="1" x14ac:dyDescent="0.35">
      <c r="A19" s="59" t="s">
        <v>8</v>
      </c>
      <c r="B19" s="18" t="s">
        <v>72</v>
      </c>
      <c r="C19" s="18" t="s">
        <v>73</v>
      </c>
      <c r="D19" s="18" t="s">
        <v>302</v>
      </c>
      <c r="E19" s="83" t="s">
        <v>303</v>
      </c>
      <c r="F19" s="83" t="s">
        <v>304</v>
      </c>
      <c r="G19" s="40"/>
      <c r="H19" s="291"/>
      <c r="I19" s="23"/>
      <c r="J19" s="23"/>
      <c r="K19" s="23"/>
      <c r="L19" s="23"/>
    </row>
    <row r="20" spans="1:12" s="10" customFormat="1" ht="16" thickBot="1" x14ac:dyDescent="0.4">
      <c r="A20" s="14" t="s">
        <v>11</v>
      </c>
      <c r="B20" s="15"/>
      <c r="C20" s="15"/>
      <c r="D20" s="15"/>
      <c r="E20" s="15"/>
      <c r="F20" s="15"/>
      <c r="G20" s="16"/>
      <c r="H20" s="23"/>
      <c r="I20" s="23"/>
      <c r="J20" s="23"/>
      <c r="K20" s="23"/>
      <c r="L20" s="23"/>
    </row>
    <row r="21" spans="1:12" ht="15.5" x14ac:dyDescent="0.35">
      <c r="A21" s="23"/>
      <c r="B21" s="23"/>
      <c r="C21" s="23"/>
      <c r="D21" s="23"/>
      <c r="E21" s="23"/>
      <c r="F21" s="23"/>
      <c r="G21" s="23"/>
      <c r="H21" s="23"/>
      <c r="I21" s="23"/>
      <c r="J21" s="23"/>
      <c r="K21" s="23"/>
      <c r="L21" s="23"/>
    </row>
    <row r="22" spans="1:12" ht="15.5" x14ac:dyDescent="0.35">
      <c r="A22" s="23"/>
      <c r="B22" s="23"/>
      <c r="C22" s="23"/>
      <c r="D22" s="23"/>
      <c r="E22" s="23"/>
      <c r="F22" s="23"/>
      <c r="G22" s="23"/>
      <c r="H22" s="23"/>
      <c r="I22" s="23"/>
      <c r="J22" s="23"/>
      <c r="K22" s="23"/>
      <c r="L22" s="23"/>
    </row>
    <row r="23" spans="1:12" ht="21" x14ac:dyDescent="0.5">
      <c r="A23" s="324" t="s">
        <v>74</v>
      </c>
      <c r="B23" s="12"/>
      <c r="C23" s="12"/>
      <c r="D23" s="141"/>
      <c r="E23" s="12"/>
      <c r="F23" s="12"/>
      <c r="G23" s="12"/>
      <c r="H23" s="23"/>
      <c r="I23" s="287"/>
      <c r="J23" s="23"/>
      <c r="K23" s="23"/>
      <c r="L23" s="23"/>
    </row>
    <row r="24" spans="1:12" ht="15.5" x14ac:dyDescent="0.35">
      <c r="A24" s="12"/>
      <c r="B24" s="12"/>
      <c r="C24" s="12"/>
      <c r="D24" s="12"/>
      <c r="E24" s="12"/>
      <c r="F24" s="12"/>
      <c r="G24" s="12"/>
      <c r="H24" s="23"/>
      <c r="I24" s="287"/>
      <c r="J24" s="23"/>
      <c r="K24" s="23"/>
      <c r="L24" s="23"/>
    </row>
    <row r="25" spans="1:12" ht="19" thickBot="1" x14ac:dyDescent="0.5">
      <c r="A25" s="306" t="s">
        <v>74</v>
      </c>
      <c r="B25" s="317"/>
      <c r="C25" s="317"/>
      <c r="D25" s="317"/>
      <c r="E25" s="317"/>
      <c r="F25" s="317"/>
      <c r="G25" s="317"/>
      <c r="H25" s="23"/>
      <c r="I25" s="292"/>
      <c r="J25" s="23"/>
      <c r="K25" s="23"/>
      <c r="L25" s="23"/>
    </row>
    <row r="26" spans="1:12" ht="290.5" customHeight="1" x14ac:dyDescent="0.35">
      <c r="A26" s="59" t="s">
        <v>8</v>
      </c>
      <c r="B26" s="82" t="s">
        <v>310</v>
      </c>
      <c r="C26" s="83" t="s">
        <v>382</v>
      </c>
      <c r="D26" s="83" t="s">
        <v>383</v>
      </c>
      <c r="E26" s="83" t="s">
        <v>386</v>
      </c>
      <c r="F26" s="83" t="s">
        <v>387</v>
      </c>
      <c r="G26" s="13"/>
      <c r="H26" s="247"/>
      <c r="I26" s="283"/>
      <c r="J26" s="23"/>
      <c r="K26" s="23"/>
      <c r="L26" s="23"/>
    </row>
    <row r="27" spans="1:12" ht="16" thickBot="1" x14ac:dyDescent="0.4">
      <c r="A27" s="14" t="s">
        <v>11</v>
      </c>
      <c r="B27" s="15"/>
      <c r="C27" s="15"/>
      <c r="D27" s="15"/>
      <c r="E27" s="15"/>
      <c r="F27" s="15"/>
      <c r="G27" s="16"/>
      <c r="H27" s="23"/>
      <c r="I27" s="23"/>
      <c r="J27" s="23"/>
      <c r="K27" s="23"/>
      <c r="L27" s="23"/>
    </row>
    <row r="28" spans="1:12" ht="15.5" x14ac:dyDescent="0.35">
      <c r="A28" s="326"/>
      <c r="B28" s="327"/>
      <c r="C28" s="327"/>
      <c r="D28" s="327"/>
      <c r="E28" s="327"/>
      <c r="F28" s="327"/>
      <c r="G28" s="327"/>
      <c r="H28" s="23"/>
      <c r="I28" s="23"/>
      <c r="J28" s="23"/>
      <c r="K28" s="23"/>
      <c r="L28" s="23"/>
    </row>
    <row r="29" spans="1:12" ht="15.5" x14ac:dyDescent="0.35">
      <c r="A29" s="24"/>
      <c r="B29" s="23"/>
      <c r="C29" s="23"/>
      <c r="D29" s="23"/>
      <c r="E29" s="23"/>
      <c r="F29" s="23"/>
      <c r="G29" s="23"/>
      <c r="H29" s="23"/>
      <c r="I29" s="23"/>
      <c r="J29" s="23"/>
      <c r="K29" s="23"/>
      <c r="L29" s="23"/>
    </row>
    <row r="30" spans="1:12" ht="19" thickBot="1" x14ac:dyDescent="0.5">
      <c r="A30" s="306" t="s">
        <v>74</v>
      </c>
      <c r="B30" s="317"/>
      <c r="C30" s="317"/>
      <c r="D30" s="317"/>
      <c r="E30" s="317"/>
      <c r="F30" s="317"/>
      <c r="G30" s="317"/>
      <c r="H30" s="23"/>
      <c r="I30" s="23"/>
      <c r="J30" s="23"/>
      <c r="K30" s="23"/>
      <c r="L30" s="23"/>
    </row>
    <row r="31" spans="1:12" ht="245.5" customHeight="1" x14ac:dyDescent="0.35">
      <c r="A31" s="59" t="s">
        <v>8</v>
      </c>
      <c r="B31" s="82" t="s">
        <v>76</v>
      </c>
      <c r="C31" s="66" t="s">
        <v>311</v>
      </c>
      <c r="D31" s="82" t="s">
        <v>77</v>
      </c>
      <c r="E31" s="221" t="s">
        <v>385</v>
      </c>
      <c r="F31" s="221" t="s">
        <v>384</v>
      </c>
      <c r="G31" s="65"/>
      <c r="I31" s="22"/>
      <c r="J31" s="23"/>
      <c r="K31" s="23"/>
      <c r="L31" s="23"/>
    </row>
    <row r="32" spans="1:12" ht="16" thickBot="1" x14ac:dyDescent="0.4">
      <c r="A32" s="14" t="s">
        <v>11</v>
      </c>
      <c r="B32" s="15"/>
      <c r="C32" s="15"/>
      <c r="D32" s="15"/>
      <c r="E32" s="15"/>
      <c r="F32" s="15"/>
      <c r="G32" s="16"/>
      <c r="H32" s="23"/>
      <c r="I32" s="23"/>
      <c r="J32" s="23"/>
      <c r="K32" s="23"/>
      <c r="L32" s="23"/>
    </row>
    <row r="33" spans="1:12" ht="15.5" x14ac:dyDescent="0.35">
      <c r="A33" s="23"/>
      <c r="B33" s="23"/>
      <c r="C33" s="23"/>
      <c r="D33" s="23"/>
      <c r="E33" s="23"/>
      <c r="F33" s="23"/>
      <c r="G33" s="23"/>
      <c r="H33" s="23"/>
      <c r="I33" s="23"/>
      <c r="J33" s="23"/>
      <c r="K33" s="23"/>
      <c r="L33" s="23"/>
    </row>
    <row r="34" spans="1:12" ht="15.5" x14ac:dyDescent="0.35">
      <c r="A34" s="12"/>
      <c r="B34" s="12"/>
      <c r="C34" s="12"/>
      <c r="D34" s="12"/>
      <c r="E34" s="12"/>
      <c r="F34" s="12"/>
      <c r="G34" s="12"/>
      <c r="H34" s="12"/>
      <c r="I34" s="12"/>
      <c r="J34" s="12"/>
      <c r="K34" s="12"/>
      <c r="L34" s="12"/>
    </row>
    <row r="35" spans="1:12" ht="16" thickBot="1" x14ac:dyDescent="0.4">
      <c r="A35" s="12"/>
      <c r="B35" s="12"/>
      <c r="C35" s="12"/>
      <c r="D35" s="12"/>
      <c r="E35" s="12"/>
      <c r="F35" s="12"/>
      <c r="G35" s="12"/>
      <c r="H35" s="12"/>
      <c r="I35" s="12"/>
      <c r="J35" s="12"/>
      <c r="K35" s="12"/>
      <c r="L35" s="12"/>
    </row>
    <row r="36" spans="1:12" ht="16" thickBot="1" x14ac:dyDescent="0.4">
      <c r="A36" s="12"/>
      <c r="B36" s="147" t="s">
        <v>78</v>
      </c>
      <c r="C36" s="137">
        <f>F36</f>
        <v>0</v>
      </c>
      <c r="D36" s="126"/>
      <c r="E36" s="127">
        <f>SUM(B38:F38)</f>
        <v>0</v>
      </c>
      <c r="F36" s="131">
        <f>E36/G38</f>
        <v>0</v>
      </c>
      <c r="G36" s="134"/>
      <c r="H36" s="12"/>
      <c r="I36" s="12"/>
      <c r="J36" s="12"/>
      <c r="K36" s="12"/>
      <c r="L36" s="12"/>
    </row>
    <row r="37" spans="1:12" ht="15.5" x14ac:dyDescent="0.35">
      <c r="A37" s="12"/>
      <c r="B37" s="128">
        <f>SUM(B8:B14)</f>
        <v>0</v>
      </c>
      <c r="C37" s="125">
        <f>SUM(C8:C14)</f>
        <v>0</v>
      </c>
      <c r="D37" s="124">
        <f>SUM(D8:D14)</f>
        <v>0</v>
      </c>
      <c r="E37" s="124">
        <f>SUM(E8:E14)</f>
        <v>0</v>
      </c>
      <c r="F37" s="132">
        <f>SUM(F8:F14)</f>
        <v>0</v>
      </c>
      <c r="G37" s="135">
        <f>SUM(G8:G14)</f>
        <v>0</v>
      </c>
      <c r="H37" s="12"/>
      <c r="I37" s="12"/>
      <c r="J37" s="12"/>
      <c r="K37" s="12"/>
      <c r="L37" s="12"/>
    </row>
    <row r="38" spans="1:12" ht="16" thickBot="1" x14ac:dyDescent="0.4">
      <c r="A38" s="12"/>
      <c r="B38" s="129">
        <f>B37</f>
        <v>0</v>
      </c>
      <c r="C38" s="130">
        <f>C37*2</f>
        <v>0</v>
      </c>
      <c r="D38" s="130">
        <f>D37*3</f>
        <v>0</v>
      </c>
      <c r="E38" s="130">
        <f>E37*4</f>
        <v>0</v>
      </c>
      <c r="F38" s="133">
        <f>F37*5</f>
        <v>0</v>
      </c>
      <c r="G38" s="140">
        <f>2-G37</f>
        <v>2</v>
      </c>
      <c r="H38" s="12"/>
      <c r="I38" s="12"/>
      <c r="J38" s="12"/>
      <c r="K38" s="12"/>
      <c r="L38" s="12"/>
    </row>
    <row r="39" spans="1:12" ht="16" thickBot="1" x14ac:dyDescent="0.4">
      <c r="A39" s="12"/>
      <c r="B39" s="12"/>
      <c r="C39" s="12"/>
      <c r="D39" s="12"/>
      <c r="E39" s="12"/>
      <c r="F39" s="12"/>
      <c r="G39" s="12"/>
      <c r="H39" s="12"/>
      <c r="I39" s="12"/>
      <c r="J39" s="12"/>
      <c r="K39" s="12"/>
      <c r="L39" s="12"/>
    </row>
    <row r="40" spans="1:12" ht="16" thickBot="1" x14ac:dyDescent="0.4">
      <c r="A40" s="12"/>
      <c r="B40" s="147" t="s">
        <v>79</v>
      </c>
      <c r="C40" s="137">
        <f>F40</f>
        <v>0</v>
      </c>
      <c r="D40" s="126"/>
      <c r="E40" s="127">
        <f>SUM(B42:F42)</f>
        <v>0</v>
      </c>
      <c r="F40" s="131">
        <f>E40/G42</f>
        <v>0</v>
      </c>
      <c r="G40" s="134"/>
      <c r="H40" s="12"/>
      <c r="I40" s="12"/>
      <c r="J40" s="12"/>
      <c r="K40" s="12"/>
      <c r="L40" s="12"/>
    </row>
    <row r="41" spans="1:12" ht="15.5" x14ac:dyDescent="0.35">
      <c r="A41" s="12"/>
      <c r="B41" s="128">
        <f t="shared" ref="B41:G41" si="0">SUM(B17:B22)</f>
        <v>0</v>
      </c>
      <c r="C41" s="125">
        <f t="shared" si="0"/>
        <v>0</v>
      </c>
      <c r="D41" s="124">
        <f t="shared" si="0"/>
        <v>0</v>
      </c>
      <c r="E41" s="124">
        <f t="shared" si="0"/>
        <v>0</v>
      </c>
      <c r="F41" s="132">
        <f t="shared" si="0"/>
        <v>0</v>
      </c>
      <c r="G41" s="135">
        <f t="shared" si="0"/>
        <v>0</v>
      </c>
      <c r="H41" s="12"/>
      <c r="I41" s="12"/>
      <c r="J41" s="12"/>
      <c r="K41" s="12"/>
      <c r="L41" s="12"/>
    </row>
    <row r="42" spans="1:12" ht="16" thickBot="1" x14ac:dyDescent="0.4">
      <c r="A42" s="12"/>
      <c r="B42" s="129">
        <f>B41</f>
        <v>0</v>
      </c>
      <c r="C42" s="130">
        <f>C41*2</f>
        <v>0</v>
      </c>
      <c r="D42" s="130">
        <f>D41*3</f>
        <v>0</v>
      </c>
      <c r="E42" s="130">
        <f>E41*4</f>
        <v>0</v>
      </c>
      <c r="F42" s="133">
        <f>F41*5</f>
        <v>0</v>
      </c>
      <c r="G42" s="140">
        <f>1-G41</f>
        <v>1</v>
      </c>
      <c r="H42" s="12"/>
      <c r="I42" s="12"/>
      <c r="J42" s="12"/>
      <c r="K42" s="12"/>
      <c r="L42" s="12"/>
    </row>
    <row r="43" spans="1:12" ht="16" thickBot="1" x14ac:dyDescent="0.4">
      <c r="A43" s="12"/>
      <c r="B43" s="12"/>
      <c r="C43" s="12"/>
      <c r="D43" s="12"/>
      <c r="E43" s="12"/>
      <c r="F43" s="12"/>
      <c r="G43" s="12"/>
      <c r="H43" s="12"/>
      <c r="I43" s="12"/>
      <c r="J43" s="12"/>
      <c r="K43" s="12"/>
      <c r="L43" s="12"/>
    </row>
    <row r="44" spans="1:12" ht="16" thickBot="1" x14ac:dyDescent="0.4">
      <c r="A44" s="12"/>
      <c r="B44" s="147" t="s">
        <v>75</v>
      </c>
      <c r="C44" s="137">
        <f>F44</f>
        <v>0</v>
      </c>
      <c r="D44" s="126"/>
      <c r="E44" s="127">
        <f>SUM(B46:F46)</f>
        <v>0</v>
      </c>
      <c r="F44" s="131">
        <f>E44/G46</f>
        <v>0</v>
      </c>
      <c r="G44" s="134"/>
      <c r="H44" s="12"/>
      <c r="I44" s="12"/>
      <c r="J44" s="12"/>
      <c r="K44" s="12"/>
      <c r="L44" s="12"/>
    </row>
    <row r="45" spans="1:12" ht="15.5" x14ac:dyDescent="0.35">
      <c r="A45" s="12"/>
      <c r="B45" s="128">
        <f>SUM(B27:B33)</f>
        <v>0</v>
      </c>
      <c r="C45" s="125">
        <f>SUM(C27:C33)</f>
        <v>0</v>
      </c>
      <c r="D45" s="124">
        <f>SUM(D27:D33)</f>
        <v>0</v>
      </c>
      <c r="E45" s="124">
        <f>SUM(E27:E33)</f>
        <v>0</v>
      </c>
      <c r="F45" s="132">
        <f>SUM(F27:F33)</f>
        <v>0</v>
      </c>
      <c r="G45" s="135">
        <f t="shared" ref="G45" si="1">SUM(G33:G33)</f>
        <v>0</v>
      </c>
      <c r="H45" s="12"/>
      <c r="I45" s="12"/>
      <c r="J45" s="12"/>
      <c r="K45" s="12"/>
      <c r="L45" s="12"/>
    </row>
    <row r="46" spans="1:12" ht="16" thickBot="1" x14ac:dyDescent="0.4">
      <c r="A46" s="12"/>
      <c r="B46" s="129">
        <f>B45</f>
        <v>0</v>
      </c>
      <c r="C46" s="130">
        <f>C45*2</f>
        <v>0</v>
      </c>
      <c r="D46" s="130">
        <f>D45*3</f>
        <v>0</v>
      </c>
      <c r="E46" s="130">
        <f>E45*4</f>
        <v>0</v>
      </c>
      <c r="F46" s="133">
        <f>F45*5</f>
        <v>0</v>
      </c>
      <c r="G46" s="140">
        <f>2-G45</f>
        <v>2</v>
      </c>
      <c r="H46" s="12"/>
      <c r="I46" s="12"/>
      <c r="J46" s="12"/>
      <c r="K46" s="12"/>
      <c r="L46" s="12"/>
    </row>
    <row r="47" spans="1:12" ht="15.5" x14ac:dyDescent="0.35">
      <c r="A47" s="12"/>
      <c r="B47" s="12"/>
      <c r="C47" s="12"/>
      <c r="D47" s="12"/>
      <c r="E47" s="12"/>
      <c r="F47" s="12"/>
      <c r="G47" s="12"/>
      <c r="H47" s="12"/>
      <c r="I47" s="12"/>
      <c r="J47" s="12"/>
      <c r="K47" s="12"/>
      <c r="L47" s="12"/>
    </row>
    <row r="48" spans="1:12" ht="15.5" x14ac:dyDescent="0.35">
      <c r="A48" s="12"/>
      <c r="B48" s="12"/>
      <c r="C48" s="12"/>
      <c r="D48" s="12"/>
      <c r="E48" s="12"/>
      <c r="F48" s="12"/>
      <c r="G48" s="12"/>
      <c r="H48" s="12"/>
      <c r="I48" s="12"/>
      <c r="J48" s="12"/>
      <c r="K48" s="12"/>
      <c r="L48" s="12"/>
    </row>
    <row r="49" spans="1:12" ht="15.5" x14ac:dyDescent="0.35">
      <c r="A49" s="12"/>
      <c r="B49" s="12"/>
      <c r="C49" s="12"/>
      <c r="D49" s="12"/>
      <c r="E49" s="12"/>
      <c r="F49" s="12"/>
      <c r="G49" s="12"/>
      <c r="H49" s="12"/>
      <c r="I49" s="12"/>
      <c r="J49" s="12"/>
      <c r="K49" s="12"/>
      <c r="L49" s="12"/>
    </row>
  </sheetData>
  <mergeCells count="6">
    <mergeCell ref="A25:G25"/>
    <mergeCell ref="A30:G30"/>
    <mergeCell ref="J7:K7"/>
    <mergeCell ref="A18:G18"/>
    <mergeCell ref="A6:G6"/>
    <mergeCell ref="A11:G11"/>
  </mergeCells>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DC0AD4-EB71-4477-8569-7E8A13288ABB}">
  <sheetPr codeName="Sheet8"/>
  <dimension ref="A2:L89"/>
  <sheetViews>
    <sheetView showGridLines="0" zoomScale="60" zoomScaleNormal="60" workbookViewId="0">
      <selection activeCell="A2" sqref="A2"/>
    </sheetView>
  </sheetViews>
  <sheetFormatPr defaultRowHeight="14.5" x14ac:dyDescent="0.35"/>
  <cols>
    <col min="1" max="1" width="16.81640625" customWidth="1"/>
    <col min="2" max="3" width="50.6328125" customWidth="1"/>
    <col min="4" max="4" width="50.6328125" style="148" customWidth="1"/>
    <col min="5" max="6" width="50.6328125" customWidth="1"/>
    <col min="7" max="7" width="23.453125" customWidth="1"/>
    <col min="8" max="8" width="40.81640625" customWidth="1"/>
    <col min="9" max="9" width="51.26953125" style="99" customWidth="1"/>
    <col min="10" max="11" width="40.81640625" customWidth="1"/>
  </cols>
  <sheetData>
    <row r="2" spans="1:12" ht="21" x14ac:dyDescent="0.5">
      <c r="A2" s="321" t="s">
        <v>80</v>
      </c>
      <c r="B2" s="12"/>
      <c r="C2" s="12"/>
      <c r="D2" s="48"/>
      <c r="E2" s="12"/>
      <c r="F2" s="12"/>
      <c r="G2" s="12"/>
      <c r="H2" s="12"/>
      <c r="I2" s="103"/>
      <c r="J2" s="12"/>
      <c r="K2" s="12"/>
    </row>
    <row r="3" spans="1:12" ht="15.5" x14ac:dyDescent="0.35">
      <c r="A3" s="12"/>
      <c r="B3" s="12"/>
      <c r="C3" s="43"/>
      <c r="D3" s="48"/>
      <c r="E3" s="12"/>
      <c r="F3" s="12"/>
      <c r="G3" s="12"/>
      <c r="H3" s="12"/>
      <c r="I3" s="100"/>
      <c r="J3" s="12"/>
      <c r="K3" s="12"/>
    </row>
    <row r="4" spans="1:12" ht="21" x14ac:dyDescent="0.5">
      <c r="A4" s="328" t="s">
        <v>81</v>
      </c>
      <c r="B4" s="322"/>
      <c r="C4" s="322"/>
      <c r="D4" s="322"/>
      <c r="E4" s="322"/>
      <c r="F4" s="322"/>
      <c r="G4" s="322"/>
      <c r="H4" s="12"/>
      <c r="I4" s="106"/>
      <c r="J4" s="12"/>
      <c r="K4" s="12"/>
    </row>
    <row r="5" spans="1:12" s="10" customFormat="1" ht="15.5" x14ac:dyDescent="0.35">
      <c r="A5" s="12"/>
      <c r="B5" s="12"/>
      <c r="C5" s="12"/>
      <c r="D5" s="48"/>
      <c r="E5" s="12"/>
      <c r="F5" s="12"/>
      <c r="G5" s="12"/>
      <c r="H5" s="12"/>
      <c r="I5" s="100"/>
      <c r="J5" s="12"/>
      <c r="K5" s="12"/>
      <c r="L5" s="12"/>
    </row>
    <row r="6" spans="1:12" s="10" customFormat="1" ht="19" thickBot="1" x14ac:dyDescent="0.4">
      <c r="A6" s="269" t="s">
        <v>82</v>
      </c>
      <c r="B6" s="269"/>
      <c r="C6" s="269"/>
      <c r="D6" s="269"/>
      <c r="E6" s="269"/>
      <c r="F6" s="269"/>
      <c r="G6" s="269"/>
      <c r="H6" s="12"/>
      <c r="J6" s="43"/>
      <c r="K6" s="12"/>
    </row>
    <row r="7" spans="1:12" ht="219.5" customHeight="1" x14ac:dyDescent="0.35">
      <c r="A7" s="59" t="s">
        <v>8</v>
      </c>
      <c r="B7" s="83" t="s">
        <v>401</v>
      </c>
      <c r="C7" s="83" t="s">
        <v>314</v>
      </c>
      <c r="D7" s="17" t="s">
        <v>400</v>
      </c>
      <c r="E7" s="18" t="s">
        <v>398</v>
      </c>
      <c r="F7" s="84" t="s">
        <v>399</v>
      </c>
      <c r="G7" s="60" t="s">
        <v>83</v>
      </c>
      <c r="H7" s="19"/>
      <c r="I7" s="100"/>
      <c r="J7" s="282"/>
      <c r="K7" s="45"/>
    </row>
    <row r="8" spans="1:12" s="10" customFormat="1" ht="16" thickBot="1" x14ac:dyDescent="0.4">
      <c r="A8" s="14" t="s">
        <v>84</v>
      </c>
      <c r="B8" s="42"/>
      <c r="C8" s="42"/>
      <c r="D8" s="186"/>
      <c r="E8" s="42"/>
      <c r="F8" s="42"/>
      <c r="G8" s="46"/>
      <c r="H8" s="12"/>
      <c r="I8" s="100"/>
      <c r="J8" s="44"/>
      <c r="K8" s="45"/>
    </row>
    <row r="9" spans="1:12" s="10" customFormat="1" ht="15.5" x14ac:dyDescent="0.35">
      <c r="A9" s="326"/>
      <c r="B9" s="329"/>
      <c r="C9" s="329"/>
      <c r="D9" s="330"/>
      <c r="E9" s="329"/>
      <c r="F9" s="329"/>
      <c r="G9" s="331"/>
      <c r="H9" s="12"/>
      <c r="I9" s="100"/>
      <c r="J9" s="44"/>
      <c r="K9" s="45"/>
    </row>
    <row r="10" spans="1:12" ht="15.5" x14ac:dyDescent="0.35">
      <c r="A10" s="45"/>
      <c r="B10" s="44"/>
      <c r="C10" s="44"/>
      <c r="D10" s="41"/>
      <c r="E10" s="44"/>
      <c r="F10" s="44"/>
      <c r="G10" s="12"/>
      <c r="H10" s="12"/>
      <c r="I10" s="100"/>
      <c r="J10" s="44"/>
      <c r="K10" s="45"/>
    </row>
    <row r="11" spans="1:12" s="10" customFormat="1" ht="19" thickBot="1" x14ac:dyDescent="0.4">
      <c r="A11" s="269" t="s">
        <v>82</v>
      </c>
      <c r="B11" s="269"/>
      <c r="C11" s="269"/>
      <c r="D11" s="269"/>
      <c r="E11" s="269"/>
      <c r="F11" s="269"/>
      <c r="G11" s="269"/>
      <c r="H11" s="23"/>
      <c r="I11" s="100"/>
      <c r="J11" s="23"/>
      <c r="K11" s="23"/>
    </row>
    <row r="12" spans="1:12" ht="182.15" customHeight="1" x14ac:dyDescent="0.35">
      <c r="A12" s="59" t="s">
        <v>8</v>
      </c>
      <c r="B12" s="17" t="s">
        <v>85</v>
      </c>
      <c r="C12" s="17" t="s">
        <v>86</v>
      </c>
      <c r="D12" s="64" t="s">
        <v>395</v>
      </c>
      <c r="E12" s="64" t="s">
        <v>396</v>
      </c>
      <c r="F12" s="64" t="s">
        <v>397</v>
      </c>
      <c r="G12" s="60" t="s">
        <v>83</v>
      </c>
      <c r="H12" s="218"/>
      <c r="J12" s="12"/>
      <c r="K12" s="12"/>
    </row>
    <row r="13" spans="1:12" ht="16" thickBot="1" x14ac:dyDescent="0.4">
      <c r="A13" s="14" t="s">
        <v>84</v>
      </c>
      <c r="B13" s="15"/>
      <c r="C13" s="15"/>
      <c r="D13" s="186"/>
      <c r="E13" s="15"/>
      <c r="F13" s="15"/>
      <c r="G13" s="16"/>
      <c r="H13" s="23"/>
      <c r="I13" s="100"/>
      <c r="J13" s="23"/>
      <c r="K13" s="23"/>
    </row>
    <row r="14" spans="1:12" ht="15.5" x14ac:dyDescent="0.35">
      <c r="A14" s="326"/>
      <c r="B14" s="327"/>
      <c r="C14" s="327"/>
      <c r="D14" s="330"/>
      <c r="E14" s="327"/>
      <c r="F14" s="327"/>
      <c r="G14" s="327"/>
      <c r="H14" s="23"/>
      <c r="I14" s="100"/>
      <c r="J14" s="23"/>
      <c r="K14" s="23"/>
    </row>
    <row r="15" spans="1:12" s="10" customFormat="1" ht="15.5" x14ac:dyDescent="0.35">
      <c r="A15" s="23"/>
      <c r="B15" s="23"/>
      <c r="C15" s="23"/>
      <c r="D15" s="187"/>
      <c r="E15" s="23"/>
      <c r="F15" s="23"/>
      <c r="G15" s="23"/>
      <c r="H15" s="23"/>
      <c r="I15" s="100"/>
      <c r="J15" s="23"/>
      <c r="K15" s="23"/>
    </row>
    <row r="16" spans="1:12" ht="19" thickBot="1" x14ac:dyDescent="0.5">
      <c r="A16" s="306" t="s">
        <v>87</v>
      </c>
      <c r="B16" s="317"/>
      <c r="C16" s="317"/>
      <c r="D16" s="317"/>
      <c r="E16" s="317"/>
      <c r="F16" s="317"/>
      <c r="G16" s="317"/>
      <c r="H16" s="142"/>
      <c r="I16" s="100"/>
      <c r="K16" s="23"/>
    </row>
    <row r="17" spans="1:11" s="10" customFormat="1" ht="264.5" customHeight="1" x14ac:dyDescent="0.35">
      <c r="A17" s="59" t="s">
        <v>8</v>
      </c>
      <c r="B17" s="17" t="s">
        <v>292</v>
      </c>
      <c r="C17" s="17" t="s">
        <v>291</v>
      </c>
      <c r="D17" s="17" t="s">
        <v>293</v>
      </c>
      <c r="E17" s="17" t="s">
        <v>393</v>
      </c>
      <c r="F17" s="17" t="s">
        <v>394</v>
      </c>
      <c r="G17" s="40" t="s">
        <v>83</v>
      </c>
      <c r="H17" s="283"/>
      <c r="I17" s="103"/>
      <c r="J17" s="38"/>
      <c r="K17" s="12"/>
    </row>
    <row r="18" spans="1:11" ht="16" thickBot="1" x14ac:dyDescent="0.4">
      <c r="A18" s="14" t="s">
        <v>84</v>
      </c>
      <c r="B18" s="15"/>
      <c r="C18" s="15"/>
      <c r="D18" s="186"/>
      <c r="E18" s="15"/>
      <c r="F18" s="15"/>
      <c r="G18" s="16"/>
      <c r="H18" s="23"/>
      <c r="I18" s="100"/>
      <c r="J18" s="23"/>
      <c r="K18" s="23"/>
    </row>
    <row r="19" spans="1:11" ht="15.5" x14ac:dyDescent="0.35">
      <c r="A19" s="326"/>
      <c r="B19" s="327"/>
      <c r="C19" s="327"/>
      <c r="D19" s="330"/>
      <c r="E19" s="327"/>
      <c r="F19" s="327"/>
      <c r="G19" s="327"/>
      <c r="H19" s="23"/>
      <c r="I19" s="100"/>
      <c r="J19" s="23"/>
      <c r="K19" s="23"/>
    </row>
    <row r="20" spans="1:11" s="10" customFormat="1" ht="15.5" x14ac:dyDescent="0.35">
      <c r="A20" s="23"/>
      <c r="B20" s="23"/>
      <c r="C20" s="23"/>
      <c r="D20" s="187"/>
      <c r="E20" s="23"/>
      <c r="F20" s="23"/>
      <c r="G20" s="62"/>
      <c r="H20" s="62"/>
      <c r="I20" s="105"/>
      <c r="J20" s="23"/>
      <c r="K20" s="23"/>
    </row>
    <row r="21" spans="1:11" ht="19" thickBot="1" x14ac:dyDescent="0.5">
      <c r="A21" s="306" t="s">
        <v>87</v>
      </c>
      <c r="B21" s="317"/>
      <c r="C21" s="317"/>
      <c r="D21" s="317"/>
      <c r="E21" s="317"/>
      <c r="F21" s="317"/>
      <c r="G21" s="317"/>
      <c r="H21" s="23"/>
      <c r="I21" s="100"/>
      <c r="J21" s="23"/>
      <c r="K21" s="23"/>
    </row>
    <row r="22" spans="1:11" s="10" customFormat="1" ht="188.5" customHeight="1" x14ac:dyDescent="0.35">
      <c r="A22" s="59" t="s">
        <v>8</v>
      </c>
      <c r="B22" s="17" t="s">
        <v>88</v>
      </c>
      <c r="C22" s="17" t="s">
        <v>288</v>
      </c>
      <c r="D22" s="17" t="s">
        <v>89</v>
      </c>
      <c r="E22" s="17" t="s">
        <v>289</v>
      </c>
      <c r="F22" s="200" t="s">
        <v>290</v>
      </c>
      <c r="G22" s="60" t="s">
        <v>83</v>
      </c>
      <c r="H22" s="283"/>
      <c r="I22" s="100"/>
      <c r="J22" s="12"/>
      <c r="K22" s="12"/>
    </row>
    <row r="23" spans="1:11" ht="16" thickBot="1" x14ac:dyDescent="0.4">
      <c r="A23" s="14" t="s">
        <v>11</v>
      </c>
      <c r="B23" s="150"/>
      <c r="C23" s="15"/>
      <c r="D23" s="186"/>
      <c r="E23" s="15"/>
      <c r="F23" s="15"/>
      <c r="G23" s="16"/>
      <c r="H23" s="23"/>
      <c r="I23" s="100"/>
      <c r="J23" s="23"/>
      <c r="K23" s="23"/>
    </row>
    <row r="24" spans="1:11" ht="15.5" x14ac:dyDescent="0.35">
      <c r="A24" s="326"/>
      <c r="B24" s="332"/>
      <c r="C24" s="327"/>
      <c r="D24" s="330"/>
      <c r="E24" s="327"/>
      <c r="F24" s="327"/>
      <c r="G24" s="327"/>
      <c r="H24" s="23"/>
      <c r="I24" s="100"/>
      <c r="J24" s="23"/>
      <c r="K24" s="23"/>
    </row>
    <row r="25" spans="1:11" s="10" customFormat="1" ht="15.5" x14ac:dyDescent="0.35">
      <c r="A25" s="23"/>
      <c r="B25" s="23"/>
      <c r="C25" s="23"/>
      <c r="D25" s="187"/>
      <c r="E25" s="23"/>
      <c r="F25" s="23"/>
      <c r="G25" s="23"/>
      <c r="H25" s="23"/>
      <c r="I25" s="100"/>
      <c r="J25" s="23"/>
      <c r="K25" s="23"/>
    </row>
    <row r="26" spans="1:11" ht="19" thickBot="1" x14ac:dyDescent="0.5">
      <c r="A26" s="306" t="s">
        <v>90</v>
      </c>
      <c r="B26" s="317"/>
      <c r="C26" s="317"/>
      <c r="D26" s="317"/>
      <c r="E26" s="317"/>
      <c r="F26" s="317"/>
      <c r="G26" s="317"/>
      <c r="H26" s="23"/>
      <c r="I26" s="100"/>
      <c r="J26" s="23"/>
      <c r="K26" s="23"/>
    </row>
    <row r="27" spans="1:11" s="10" customFormat="1" ht="241.5" customHeight="1" x14ac:dyDescent="0.35">
      <c r="A27" s="59" t="s">
        <v>8</v>
      </c>
      <c r="B27" s="17" t="s">
        <v>91</v>
      </c>
      <c r="C27" s="17" t="s">
        <v>92</v>
      </c>
      <c r="D27" s="17" t="s">
        <v>294</v>
      </c>
      <c r="E27" s="64" t="s">
        <v>295</v>
      </c>
      <c r="F27" s="64" t="s">
        <v>296</v>
      </c>
      <c r="G27" s="60" t="s">
        <v>83</v>
      </c>
      <c r="H27" s="219"/>
      <c r="I27" s="100"/>
      <c r="J27" s="277"/>
      <c r="K27" s="12"/>
    </row>
    <row r="28" spans="1:11" ht="16" thickBot="1" x14ac:dyDescent="0.4">
      <c r="A28" s="14" t="s">
        <v>11</v>
      </c>
      <c r="B28" s="15"/>
      <c r="C28" s="15"/>
      <c r="D28" s="186"/>
      <c r="E28" s="15"/>
      <c r="F28" s="15"/>
      <c r="G28" s="16"/>
      <c r="H28" s="23"/>
      <c r="I28" s="100"/>
      <c r="J28" s="277"/>
      <c r="K28" s="23"/>
    </row>
    <row r="29" spans="1:11" ht="15.5" x14ac:dyDescent="0.35">
      <c r="A29" s="326"/>
      <c r="B29" s="327"/>
      <c r="C29" s="327"/>
      <c r="D29" s="330"/>
      <c r="E29" s="327"/>
      <c r="F29" s="327"/>
      <c r="G29" s="327"/>
      <c r="H29" s="23"/>
      <c r="I29" s="100"/>
      <c r="J29" s="277"/>
      <c r="K29" s="23"/>
    </row>
    <row r="30" spans="1:11" s="10" customFormat="1" ht="15.5" x14ac:dyDescent="0.35">
      <c r="A30" s="23"/>
      <c r="B30" s="23"/>
      <c r="C30" s="23"/>
      <c r="D30" s="187"/>
      <c r="E30" s="23"/>
      <c r="F30" s="23"/>
      <c r="G30" s="23"/>
      <c r="H30" s="23"/>
      <c r="I30" s="100"/>
      <c r="J30" s="277"/>
      <c r="K30" s="23"/>
    </row>
    <row r="31" spans="1:11" ht="19" thickBot="1" x14ac:dyDescent="0.5">
      <c r="A31" s="306" t="s">
        <v>90</v>
      </c>
      <c r="B31" s="317"/>
      <c r="C31" s="317"/>
      <c r="D31" s="317"/>
      <c r="E31" s="317"/>
      <c r="F31" s="317"/>
      <c r="G31" s="317"/>
      <c r="H31" s="23"/>
      <c r="I31" s="100"/>
      <c r="J31" s="277"/>
      <c r="K31" s="23"/>
    </row>
    <row r="32" spans="1:11" s="10" customFormat="1" ht="176.5" customHeight="1" x14ac:dyDescent="0.35">
      <c r="A32" s="59" t="s">
        <v>8</v>
      </c>
      <c r="B32" s="64" t="s">
        <v>297</v>
      </c>
      <c r="C32" s="64" t="s">
        <v>298</v>
      </c>
      <c r="D32" s="17" t="s">
        <v>299</v>
      </c>
      <c r="E32" s="17" t="s">
        <v>93</v>
      </c>
      <c r="F32" s="17" t="s">
        <v>94</v>
      </c>
      <c r="G32" s="60" t="s">
        <v>83</v>
      </c>
      <c r="H32" s="12"/>
      <c r="I32" s="100"/>
      <c r="J32" s="277"/>
      <c r="K32" s="12"/>
    </row>
    <row r="33" spans="1:11" ht="16" thickBot="1" x14ac:dyDescent="0.4">
      <c r="A33" s="14" t="s">
        <v>11</v>
      </c>
      <c r="B33" s="15"/>
      <c r="C33" s="15"/>
      <c r="D33" s="186"/>
      <c r="E33" s="15"/>
      <c r="F33" s="15"/>
      <c r="G33" s="16"/>
      <c r="H33" s="23"/>
      <c r="I33" s="100"/>
      <c r="J33" s="23"/>
      <c r="K33" s="23"/>
    </row>
    <row r="34" spans="1:11" ht="15.5" x14ac:dyDescent="0.35">
      <c r="A34" s="326"/>
      <c r="B34" s="327"/>
      <c r="C34" s="327"/>
      <c r="D34" s="330"/>
      <c r="E34" s="327"/>
      <c r="F34" s="327"/>
      <c r="G34" s="327"/>
      <c r="H34" s="23"/>
      <c r="I34" s="100"/>
      <c r="J34" s="23"/>
      <c r="K34" s="23"/>
    </row>
    <row r="35" spans="1:11" s="10" customFormat="1" ht="15.5" x14ac:dyDescent="0.35">
      <c r="A35" s="234"/>
      <c r="B35" s="234"/>
      <c r="C35" s="234"/>
      <c r="D35" s="234"/>
      <c r="E35" s="234"/>
      <c r="F35" s="234"/>
      <c r="G35" s="234"/>
      <c r="H35" s="23"/>
      <c r="I35" s="100"/>
      <c r="J35" s="23"/>
      <c r="K35" s="23"/>
    </row>
    <row r="36" spans="1:11" ht="21" x14ac:dyDescent="0.5">
      <c r="A36" s="322" t="s">
        <v>95</v>
      </c>
      <c r="B36" s="322"/>
      <c r="C36" s="322"/>
      <c r="D36" s="322"/>
      <c r="E36" s="322"/>
      <c r="F36" s="322"/>
      <c r="G36" s="322"/>
      <c r="H36" s="23"/>
      <c r="I36" s="100"/>
      <c r="J36" s="23"/>
      <c r="K36" s="23"/>
    </row>
    <row r="37" spans="1:11" ht="15.5" x14ac:dyDescent="0.35">
      <c r="A37" s="234"/>
      <c r="B37" s="234"/>
      <c r="C37" s="234"/>
      <c r="D37" s="234"/>
      <c r="E37" s="234"/>
      <c r="F37" s="234"/>
      <c r="G37" s="234"/>
      <c r="H37" s="23"/>
      <c r="I37" s="100"/>
      <c r="J37" s="23"/>
      <c r="K37" s="23"/>
    </row>
    <row r="38" spans="1:11" s="10" customFormat="1" ht="19" thickBot="1" x14ac:dyDescent="0.5">
      <c r="A38" s="306" t="s">
        <v>96</v>
      </c>
      <c r="B38" s="306"/>
      <c r="C38" s="306"/>
      <c r="D38" s="306"/>
      <c r="E38" s="306"/>
      <c r="F38" s="306"/>
      <c r="G38" s="306"/>
      <c r="H38" s="12"/>
      <c r="I38" s="100"/>
      <c r="J38" s="12"/>
      <c r="K38" s="12"/>
    </row>
    <row r="39" spans="1:11" ht="234" customHeight="1" x14ac:dyDescent="0.35">
      <c r="A39" s="59" t="s">
        <v>8</v>
      </c>
      <c r="B39" s="17" t="s">
        <v>315</v>
      </c>
      <c r="C39" s="17" t="s">
        <v>402</v>
      </c>
      <c r="D39" s="17" t="s">
        <v>407</v>
      </c>
      <c r="E39" s="17" t="s">
        <v>406</v>
      </c>
      <c r="F39" s="64" t="s">
        <v>405</v>
      </c>
      <c r="G39" s="60" t="s">
        <v>83</v>
      </c>
      <c r="H39" s="61"/>
      <c r="I39" s="277"/>
      <c r="K39" s="12"/>
    </row>
    <row r="40" spans="1:11" s="10" customFormat="1" ht="16" thickBot="1" x14ac:dyDescent="0.4">
      <c r="A40" s="14" t="s">
        <v>11</v>
      </c>
      <c r="B40" s="15"/>
      <c r="C40" s="15"/>
      <c r="D40" s="186"/>
      <c r="E40" s="15"/>
      <c r="F40" s="15"/>
      <c r="G40" s="16"/>
      <c r="H40" s="12"/>
      <c r="I40" s="277"/>
      <c r="K40" s="12"/>
    </row>
    <row r="41" spans="1:11" s="10" customFormat="1" ht="15.5" x14ac:dyDescent="0.35">
      <c r="A41" s="326"/>
      <c r="B41" s="327"/>
      <c r="C41" s="327"/>
      <c r="D41" s="330"/>
      <c r="E41" s="327"/>
      <c r="F41" s="327"/>
      <c r="G41" s="327"/>
      <c r="H41" s="12"/>
      <c r="I41" s="277"/>
      <c r="K41" s="12"/>
    </row>
    <row r="42" spans="1:11" ht="15.5" x14ac:dyDescent="0.35">
      <c r="A42" s="12"/>
      <c r="B42" s="22"/>
      <c r="C42" s="22"/>
      <c r="D42" s="48"/>
      <c r="E42" s="22"/>
      <c r="F42" s="22"/>
      <c r="G42" s="47"/>
      <c r="H42" s="12"/>
      <c r="I42" s="277"/>
      <c r="K42" s="12"/>
    </row>
    <row r="43" spans="1:11" s="10" customFormat="1" ht="19" thickBot="1" x14ac:dyDescent="0.5">
      <c r="A43" s="306" t="s">
        <v>96</v>
      </c>
      <c r="B43" s="306"/>
      <c r="C43" s="306"/>
      <c r="D43" s="306"/>
      <c r="E43" s="306"/>
      <c r="F43" s="306"/>
      <c r="G43" s="306"/>
      <c r="H43" s="23"/>
      <c r="I43" s="277"/>
      <c r="K43" s="23"/>
    </row>
    <row r="44" spans="1:11" ht="262.5" customHeight="1" x14ac:dyDescent="0.35">
      <c r="A44" s="59" t="s">
        <v>8</v>
      </c>
      <c r="B44" s="17" t="s">
        <v>97</v>
      </c>
      <c r="C44" s="17" t="s">
        <v>98</v>
      </c>
      <c r="D44" s="66" t="s">
        <v>313</v>
      </c>
      <c r="E44" s="17" t="s">
        <v>312</v>
      </c>
      <c r="F44" s="64" t="s">
        <v>403</v>
      </c>
      <c r="G44" s="60" t="s">
        <v>83</v>
      </c>
      <c r="H44" s="100"/>
      <c r="I44" s="277"/>
      <c r="K44" s="12"/>
    </row>
    <row r="45" spans="1:11" ht="16" thickBot="1" x14ac:dyDescent="0.4">
      <c r="A45" s="14" t="s">
        <v>11</v>
      </c>
      <c r="B45" s="42"/>
      <c r="C45" s="42"/>
      <c r="D45" s="186"/>
      <c r="E45" s="42"/>
      <c r="F45" s="42"/>
      <c r="G45" s="46"/>
      <c r="H45" s="12"/>
      <c r="I45" s="100"/>
      <c r="J45" s="12"/>
      <c r="K45" s="12"/>
    </row>
    <row r="46" spans="1:11" ht="15.5" x14ac:dyDescent="0.35">
      <c r="A46" s="326"/>
      <c r="B46" s="329"/>
      <c r="C46" s="329"/>
      <c r="D46" s="330"/>
      <c r="E46" s="329"/>
      <c r="F46" s="329"/>
      <c r="G46" s="331"/>
      <c r="H46" s="12"/>
      <c r="I46" s="100"/>
      <c r="J46" s="12"/>
      <c r="K46" s="12"/>
    </row>
    <row r="47" spans="1:11" ht="15.5" x14ac:dyDescent="0.35">
      <c r="A47" s="12"/>
      <c r="B47" s="22"/>
      <c r="C47" s="22"/>
      <c r="D47" s="48"/>
      <c r="E47" s="22"/>
      <c r="F47" s="22"/>
      <c r="G47" s="47"/>
      <c r="H47" s="12"/>
      <c r="I47" s="100"/>
      <c r="J47" s="12"/>
      <c r="K47" s="12"/>
    </row>
    <row r="48" spans="1:11" ht="19" thickBot="1" x14ac:dyDescent="0.5">
      <c r="A48" s="306" t="s">
        <v>96</v>
      </c>
      <c r="B48" s="306"/>
      <c r="C48" s="306"/>
      <c r="D48" s="306"/>
      <c r="E48" s="306"/>
      <c r="F48" s="306"/>
      <c r="G48" s="306"/>
      <c r="H48" s="23"/>
      <c r="I48" s="100"/>
      <c r="J48" s="23"/>
      <c r="K48" s="23"/>
    </row>
    <row r="49" spans="1:11" ht="289.5" customHeight="1" x14ac:dyDescent="0.35">
      <c r="A49" s="59" t="s">
        <v>8</v>
      </c>
      <c r="B49" s="17" t="s">
        <v>99</v>
      </c>
      <c r="C49" s="17" t="s">
        <v>404</v>
      </c>
      <c r="D49" s="64" t="s">
        <v>316</v>
      </c>
      <c r="E49" s="17" t="s">
        <v>317</v>
      </c>
      <c r="F49" s="64" t="s">
        <v>318</v>
      </c>
      <c r="G49" s="60" t="s">
        <v>83</v>
      </c>
      <c r="H49" s="63"/>
      <c r="I49" s="284"/>
      <c r="J49" s="285"/>
      <c r="K49" s="274"/>
    </row>
    <row r="50" spans="1:11" ht="16" thickBot="1" x14ac:dyDescent="0.4">
      <c r="A50" s="14" t="s">
        <v>11</v>
      </c>
      <c r="B50" s="42"/>
      <c r="C50" s="42"/>
      <c r="D50" s="186"/>
      <c r="E50" s="42"/>
      <c r="F50" s="42"/>
      <c r="G50" s="46"/>
      <c r="I50" s="284"/>
      <c r="J50" s="285"/>
      <c r="K50" s="274"/>
    </row>
    <row r="51" spans="1:11" ht="15.5" x14ac:dyDescent="0.35">
      <c r="A51" s="326"/>
      <c r="B51" s="329"/>
      <c r="C51" s="329"/>
      <c r="D51" s="330"/>
      <c r="E51" s="329"/>
      <c r="F51" s="329"/>
      <c r="G51" s="331"/>
      <c r="I51" s="284"/>
      <c r="J51" s="285"/>
      <c r="K51" s="274"/>
    </row>
    <row r="52" spans="1:11" ht="15.5" x14ac:dyDescent="0.35">
      <c r="A52" s="12"/>
      <c r="B52" s="22"/>
      <c r="C52" s="22"/>
      <c r="D52" s="48"/>
      <c r="E52" s="22"/>
      <c r="F52" s="22"/>
      <c r="G52" s="12"/>
      <c r="I52" s="284"/>
      <c r="J52" s="285"/>
      <c r="K52" s="274"/>
    </row>
    <row r="53" spans="1:11" ht="19" thickBot="1" x14ac:dyDescent="0.5">
      <c r="A53" s="320" t="s">
        <v>323</v>
      </c>
      <c r="B53" s="320"/>
      <c r="C53" s="320"/>
      <c r="D53" s="320"/>
      <c r="E53" s="320"/>
      <c r="F53" s="320"/>
      <c r="G53" s="320"/>
      <c r="H53" s="107"/>
      <c r="I53" s="286"/>
      <c r="J53" s="287"/>
      <c r="K53" s="287"/>
    </row>
    <row r="54" spans="1:11" ht="150.5" customHeight="1" x14ac:dyDescent="0.35">
      <c r="A54" s="59" t="s">
        <v>8</v>
      </c>
      <c r="B54" s="17" t="s">
        <v>320</v>
      </c>
      <c r="C54" s="17" t="s">
        <v>321</v>
      </c>
      <c r="D54" s="17" t="s">
        <v>319</v>
      </c>
      <c r="E54" s="17" t="s">
        <v>322</v>
      </c>
      <c r="F54" s="17" t="s">
        <v>100</v>
      </c>
      <c r="G54" s="60" t="s">
        <v>83</v>
      </c>
      <c r="H54" s="74"/>
      <c r="I54" s="288"/>
      <c r="J54" s="289"/>
      <c r="K54" s="274"/>
    </row>
    <row r="55" spans="1:11" ht="16" thickBot="1" x14ac:dyDescent="0.4">
      <c r="A55" s="14" t="s">
        <v>11</v>
      </c>
      <c r="B55" s="42"/>
      <c r="C55" s="42"/>
      <c r="D55" s="186"/>
      <c r="E55" s="42"/>
      <c r="F55" s="42"/>
      <c r="G55" s="46"/>
      <c r="H55" s="12"/>
      <c r="I55" s="286"/>
      <c r="J55" s="289"/>
      <c r="K55" s="274"/>
    </row>
    <row r="56" spans="1:11" ht="15.5" x14ac:dyDescent="0.35">
      <c r="A56" s="326"/>
      <c r="B56" s="329"/>
      <c r="C56" s="329"/>
      <c r="D56" s="330"/>
      <c r="E56" s="329"/>
      <c r="F56" s="329"/>
      <c r="G56" s="331"/>
      <c r="H56" s="12"/>
      <c r="I56" s="286"/>
      <c r="J56" s="289"/>
      <c r="K56" s="274"/>
    </row>
    <row r="57" spans="1:11" ht="15.5" x14ac:dyDescent="0.35">
      <c r="A57" s="24"/>
      <c r="B57" s="44"/>
      <c r="C57" s="44"/>
      <c r="D57" s="41"/>
      <c r="E57" s="44"/>
      <c r="F57" s="44"/>
      <c r="G57" s="12"/>
      <c r="H57" s="12"/>
      <c r="I57" s="286"/>
      <c r="J57" s="289"/>
      <c r="K57" s="274"/>
    </row>
    <row r="58" spans="1:11" ht="19" thickBot="1" x14ac:dyDescent="0.5">
      <c r="A58" s="320" t="s">
        <v>329</v>
      </c>
      <c r="B58" s="320"/>
      <c r="C58" s="320"/>
      <c r="D58" s="320"/>
      <c r="E58" s="320"/>
      <c r="F58" s="320"/>
      <c r="G58" s="320"/>
      <c r="H58" s="12"/>
      <c r="I58" s="286"/>
      <c r="J58" s="289"/>
      <c r="K58" s="274"/>
    </row>
    <row r="59" spans="1:11" ht="210.5" customHeight="1" x14ac:dyDescent="0.35">
      <c r="A59" s="59" t="s">
        <v>8</v>
      </c>
      <c r="B59" s="64" t="s">
        <v>324</v>
      </c>
      <c r="C59" s="64" t="s">
        <v>325</v>
      </c>
      <c r="D59" s="64" t="s">
        <v>326</v>
      </c>
      <c r="E59" s="64" t="s">
        <v>327</v>
      </c>
      <c r="F59" s="64" t="s">
        <v>328</v>
      </c>
      <c r="G59" s="60" t="s">
        <v>83</v>
      </c>
      <c r="H59" s="48"/>
      <c r="I59" s="103"/>
      <c r="J59" s="149"/>
      <c r="K59" s="12"/>
    </row>
    <row r="60" spans="1:11" ht="16" thickBot="1" x14ac:dyDescent="0.4">
      <c r="A60" s="14" t="s">
        <v>11</v>
      </c>
      <c r="B60" s="42"/>
      <c r="C60" s="42"/>
      <c r="D60" s="186"/>
      <c r="E60" s="42"/>
      <c r="F60" s="42"/>
      <c r="G60" s="46"/>
      <c r="H60" s="12"/>
      <c r="I60" s="100"/>
      <c r="J60" s="12"/>
      <c r="K60" s="12"/>
    </row>
    <row r="61" spans="1:11" ht="15.5" x14ac:dyDescent="0.35">
      <c r="A61" s="326"/>
      <c r="B61" s="329"/>
      <c r="C61" s="329"/>
      <c r="D61" s="330"/>
      <c r="E61" s="329"/>
      <c r="F61" s="329"/>
      <c r="G61" s="331"/>
      <c r="H61" s="12"/>
      <c r="I61" s="100"/>
      <c r="J61" s="12"/>
      <c r="K61" s="12"/>
    </row>
    <row r="62" spans="1:11" ht="15.5" x14ac:dyDescent="0.35">
      <c r="A62" s="24"/>
      <c r="B62" s="49"/>
      <c r="C62" s="49"/>
      <c r="D62" s="187"/>
      <c r="E62" s="49"/>
      <c r="F62" s="49"/>
      <c r="G62" s="88"/>
      <c r="H62" s="12"/>
      <c r="I62" s="100"/>
      <c r="J62" s="12"/>
      <c r="K62" s="12"/>
    </row>
    <row r="63" spans="1:11" ht="21" x14ac:dyDescent="0.5">
      <c r="A63" s="324" t="s">
        <v>101</v>
      </c>
      <c r="B63" s="22"/>
      <c r="C63" s="22"/>
      <c r="D63" s="48"/>
      <c r="E63" s="22"/>
      <c r="F63" s="22"/>
      <c r="G63" s="12"/>
      <c r="H63" s="12"/>
      <c r="I63" s="100"/>
      <c r="J63" s="12"/>
      <c r="K63" s="12"/>
    </row>
    <row r="64" spans="1:11" ht="15.5" x14ac:dyDescent="0.35">
      <c r="A64" s="23"/>
      <c r="B64" s="23"/>
      <c r="C64" s="23"/>
      <c r="D64" s="187"/>
      <c r="E64" s="23"/>
      <c r="F64" s="23"/>
      <c r="G64" s="23"/>
      <c r="H64" s="12"/>
      <c r="I64" s="100"/>
      <c r="J64" s="12"/>
      <c r="K64" s="12"/>
    </row>
    <row r="65" spans="1:11" ht="19" thickBot="1" x14ac:dyDescent="0.5">
      <c r="A65" s="305" t="s">
        <v>102</v>
      </c>
      <c r="B65" s="306"/>
      <c r="C65" s="306"/>
      <c r="D65" s="306"/>
      <c r="E65" s="306"/>
      <c r="F65" s="306"/>
      <c r="G65" s="306"/>
      <c r="H65" s="217"/>
      <c r="I65" s="100"/>
      <c r="J65" s="48"/>
      <c r="K65" s="12"/>
    </row>
    <row r="66" spans="1:11" ht="300.5" customHeight="1" x14ac:dyDescent="0.35">
      <c r="A66" s="59" t="s">
        <v>8</v>
      </c>
      <c r="B66" s="64" t="s">
        <v>103</v>
      </c>
      <c r="C66" s="64" t="s">
        <v>283</v>
      </c>
      <c r="D66" s="64" t="s">
        <v>279</v>
      </c>
      <c r="E66" s="64" t="s">
        <v>284</v>
      </c>
      <c r="F66" s="64" t="s">
        <v>285</v>
      </c>
      <c r="G66" s="60" t="s">
        <v>83</v>
      </c>
      <c r="H66" s="290"/>
      <c r="I66" s="103"/>
      <c r="J66" s="216"/>
      <c r="K66" s="23"/>
    </row>
    <row r="67" spans="1:11" ht="16" thickBot="1" x14ac:dyDescent="0.4">
      <c r="A67" s="14" t="s">
        <v>11</v>
      </c>
      <c r="B67" s="15"/>
      <c r="C67" s="15"/>
      <c r="D67" s="186"/>
      <c r="E67" s="15"/>
      <c r="F67" s="15"/>
      <c r="G67" s="16"/>
      <c r="H67" s="12"/>
      <c r="I67" s="100"/>
      <c r="J67" s="12"/>
      <c r="K67" s="12"/>
    </row>
    <row r="68" spans="1:11" ht="15.5" x14ac:dyDescent="0.35">
      <c r="A68" s="326"/>
      <c r="B68" s="327"/>
      <c r="C68" s="327"/>
      <c r="D68" s="330"/>
      <c r="E68" s="327"/>
      <c r="F68" s="327"/>
      <c r="G68" s="327"/>
      <c r="H68" s="12"/>
      <c r="I68" s="100"/>
      <c r="J68" s="12"/>
      <c r="K68" s="12"/>
    </row>
    <row r="69" spans="1:11" ht="15.5" x14ac:dyDescent="0.35">
      <c r="A69" s="12"/>
      <c r="B69" s="22"/>
      <c r="C69" s="22"/>
      <c r="D69" s="48"/>
      <c r="E69" s="22"/>
      <c r="F69" s="22"/>
      <c r="G69" s="12"/>
      <c r="H69" s="19"/>
      <c r="J69" s="12"/>
      <c r="K69" s="12"/>
    </row>
    <row r="70" spans="1:11" ht="19" thickBot="1" x14ac:dyDescent="0.5">
      <c r="A70" s="320" t="s">
        <v>104</v>
      </c>
      <c r="B70" s="320"/>
      <c r="C70" s="320"/>
      <c r="D70" s="320"/>
      <c r="E70" s="320"/>
      <c r="F70" s="320"/>
      <c r="G70" s="320"/>
      <c r="H70" s="23"/>
      <c r="I70" s="100"/>
      <c r="J70" s="23"/>
      <c r="K70" s="23"/>
    </row>
    <row r="71" spans="1:11" ht="194.5" customHeight="1" x14ac:dyDescent="0.35">
      <c r="A71" s="59" t="s">
        <v>8</v>
      </c>
      <c r="B71" s="18" t="s">
        <v>105</v>
      </c>
      <c r="C71" s="18" t="s">
        <v>106</v>
      </c>
      <c r="D71" s="18" t="s">
        <v>286</v>
      </c>
      <c r="E71" s="18" t="s">
        <v>287</v>
      </c>
      <c r="F71" s="18" t="s">
        <v>107</v>
      </c>
      <c r="G71" s="60" t="s">
        <v>83</v>
      </c>
      <c r="H71" s="291"/>
      <c r="I71" s="100"/>
      <c r="J71" s="41"/>
      <c r="K71" s="12"/>
    </row>
    <row r="72" spans="1:11" ht="16" thickBot="1" x14ac:dyDescent="0.4">
      <c r="A72" s="14" t="s">
        <v>11</v>
      </c>
      <c r="B72" s="42"/>
      <c r="C72" s="42"/>
      <c r="D72" s="186"/>
      <c r="E72" s="42"/>
      <c r="F72" s="42"/>
      <c r="G72" s="46"/>
      <c r="H72" s="12"/>
      <c r="I72" s="100"/>
      <c r="J72" s="39"/>
      <c r="K72" s="12"/>
    </row>
    <row r="73" spans="1:11" ht="15.5" x14ac:dyDescent="0.35">
      <c r="A73" s="24"/>
      <c r="B73" s="44"/>
      <c r="C73" s="44"/>
      <c r="D73" s="41"/>
      <c r="E73" s="44"/>
      <c r="F73" s="44"/>
      <c r="G73" s="12"/>
      <c r="H73" s="12"/>
      <c r="I73" s="100"/>
      <c r="J73" s="12"/>
      <c r="K73" s="12"/>
    </row>
    <row r="74" spans="1:11" ht="15.5" x14ac:dyDescent="0.35">
      <c r="A74" s="12"/>
      <c r="B74" s="22"/>
      <c r="C74" s="22"/>
      <c r="D74" s="48"/>
      <c r="E74" s="22"/>
      <c r="F74" s="22"/>
      <c r="G74" s="12"/>
      <c r="H74" s="12"/>
      <c r="I74" s="100"/>
      <c r="J74" s="12"/>
      <c r="K74" s="12"/>
    </row>
    <row r="75" spans="1:11" ht="15.5" x14ac:dyDescent="0.35">
      <c r="A75" s="12"/>
      <c r="B75" s="12"/>
      <c r="C75" s="12"/>
      <c r="D75" s="48"/>
      <c r="E75" s="12"/>
      <c r="F75" s="12"/>
      <c r="G75" s="12"/>
      <c r="H75" s="12"/>
      <c r="I75" s="100"/>
      <c r="J75" s="12"/>
      <c r="K75" s="12"/>
    </row>
    <row r="76" spans="1:11" ht="15.5" x14ac:dyDescent="0.35">
      <c r="A76" s="12"/>
      <c r="B76" s="12"/>
      <c r="C76" s="12"/>
      <c r="D76" s="48"/>
      <c r="E76" s="12"/>
      <c r="F76" s="12"/>
      <c r="G76" s="12"/>
      <c r="H76" s="12"/>
      <c r="I76" s="100"/>
      <c r="J76" s="12"/>
      <c r="K76" s="12"/>
    </row>
    <row r="77" spans="1:11" ht="15.5" x14ac:dyDescent="0.35">
      <c r="A77" s="12"/>
      <c r="B77" s="12"/>
      <c r="C77" s="12"/>
      <c r="D77" s="48"/>
      <c r="E77" s="12"/>
      <c r="F77" s="12"/>
      <c r="G77" s="12"/>
      <c r="H77" s="12"/>
      <c r="I77" s="100"/>
      <c r="J77" s="12"/>
      <c r="K77" s="12"/>
    </row>
    <row r="78" spans="1:11" ht="16" thickBot="1" x14ac:dyDescent="0.4">
      <c r="A78" s="12"/>
      <c r="B78" s="12"/>
      <c r="C78" s="12"/>
      <c r="D78" s="48"/>
      <c r="E78" s="12"/>
      <c r="F78" s="12"/>
      <c r="G78" s="12"/>
      <c r="H78" s="12"/>
      <c r="I78" s="100"/>
      <c r="J78" s="12"/>
      <c r="K78" s="12"/>
    </row>
    <row r="79" spans="1:11" ht="16" thickBot="1" x14ac:dyDescent="0.4">
      <c r="A79" s="12"/>
      <c r="B79" s="138" t="s">
        <v>280</v>
      </c>
      <c r="C79" s="137">
        <f>F79</f>
        <v>0</v>
      </c>
      <c r="D79" s="188"/>
      <c r="E79" s="127">
        <f>SUM(B81:F81)</f>
        <v>0</v>
      </c>
      <c r="F79" s="131">
        <f>E79/G81</f>
        <v>0</v>
      </c>
      <c r="G79" s="134"/>
      <c r="H79" s="12"/>
      <c r="I79" s="100"/>
      <c r="J79" s="12"/>
      <c r="K79" s="12"/>
    </row>
    <row r="80" spans="1:11" ht="15.5" x14ac:dyDescent="0.35">
      <c r="A80" s="12"/>
      <c r="B80" s="128">
        <f t="shared" ref="B80:G80" si="0">SUM(B8:B33)</f>
        <v>0</v>
      </c>
      <c r="C80" s="125">
        <f t="shared" si="0"/>
        <v>0</v>
      </c>
      <c r="D80" s="189">
        <f t="shared" si="0"/>
        <v>0</v>
      </c>
      <c r="E80" s="124">
        <f t="shared" si="0"/>
        <v>0</v>
      </c>
      <c r="F80" s="132">
        <f t="shared" si="0"/>
        <v>0</v>
      </c>
      <c r="G80" s="135">
        <f t="shared" si="0"/>
        <v>0</v>
      </c>
      <c r="H80" s="12"/>
      <c r="I80" s="100"/>
      <c r="J80" s="12"/>
      <c r="K80" s="12"/>
    </row>
    <row r="81" spans="1:11" ht="16" thickBot="1" x14ac:dyDescent="0.4">
      <c r="A81" s="12"/>
      <c r="B81" s="129">
        <f>B80</f>
        <v>0</v>
      </c>
      <c r="C81" s="130">
        <f>C80*2</f>
        <v>0</v>
      </c>
      <c r="D81" s="190">
        <f>D80*3</f>
        <v>0</v>
      </c>
      <c r="E81" s="130">
        <f>E80*4</f>
        <v>0</v>
      </c>
      <c r="F81" s="133">
        <f>F80*5</f>
        <v>0</v>
      </c>
      <c r="G81" s="140">
        <f>6-G80</f>
        <v>6</v>
      </c>
      <c r="H81" s="12"/>
      <c r="I81" s="100"/>
      <c r="J81" s="12"/>
      <c r="K81" s="12"/>
    </row>
    <row r="82" spans="1:11" ht="16" thickBot="1" x14ac:dyDescent="0.4">
      <c r="A82" s="12"/>
      <c r="B82" s="12"/>
      <c r="C82" s="12"/>
      <c r="D82" s="48"/>
      <c r="E82" s="12"/>
      <c r="F82" s="12"/>
      <c r="G82" s="12"/>
      <c r="H82" s="12"/>
      <c r="I82" s="100"/>
      <c r="J82" s="12"/>
      <c r="K82" s="12"/>
    </row>
    <row r="83" spans="1:11" ht="16" thickBot="1" x14ac:dyDescent="0.4">
      <c r="A83" s="12"/>
      <c r="B83" s="138" t="s">
        <v>281</v>
      </c>
      <c r="C83" s="137">
        <f>F83</f>
        <v>0</v>
      </c>
      <c r="D83" s="188"/>
      <c r="E83" s="127">
        <f>SUM(B85:F85)</f>
        <v>0</v>
      </c>
      <c r="F83" s="131">
        <f>E83/G85</f>
        <v>0</v>
      </c>
      <c r="G83" s="134"/>
      <c r="H83" s="12"/>
      <c r="I83" s="100"/>
      <c r="J83" s="12"/>
      <c r="K83" s="12"/>
    </row>
    <row r="84" spans="1:11" ht="15.5" x14ac:dyDescent="0.35">
      <c r="A84" s="12"/>
      <c r="B84" s="128">
        <f t="shared" ref="B84:G84" si="1">SUM(B38:B60)</f>
        <v>0</v>
      </c>
      <c r="C84" s="125">
        <f t="shared" si="1"/>
        <v>0</v>
      </c>
      <c r="D84" s="124">
        <f t="shared" si="1"/>
        <v>0</v>
      </c>
      <c r="E84" s="124">
        <f t="shared" si="1"/>
        <v>0</v>
      </c>
      <c r="F84" s="132">
        <f t="shared" si="1"/>
        <v>0</v>
      </c>
      <c r="G84" s="135">
        <f t="shared" si="1"/>
        <v>0</v>
      </c>
      <c r="H84" s="12"/>
      <c r="I84" s="100"/>
      <c r="J84" s="12"/>
      <c r="K84" s="12"/>
    </row>
    <row r="85" spans="1:11" ht="16" thickBot="1" x14ac:dyDescent="0.4">
      <c r="A85" s="12"/>
      <c r="B85" s="129">
        <f>B84</f>
        <v>0</v>
      </c>
      <c r="C85" s="130">
        <f>C84*2</f>
        <v>0</v>
      </c>
      <c r="D85" s="190">
        <f>D84*3</f>
        <v>0</v>
      </c>
      <c r="E85" s="130">
        <f>E84*4</f>
        <v>0</v>
      </c>
      <c r="F85" s="133">
        <f>F84*5</f>
        <v>0</v>
      </c>
      <c r="G85" s="140">
        <f>5-G84</f>
        <v>5</v>
      </c>
      <c r="H85" s="12"/>
      <c r="I85" s="100"/>
      <c r="J85" s="12"/>
      <c r="K85" s="12"/>
    </row>
    <row r="86" spans="1:11" ht="16" thickBot="1" x14ac:dyDescent="0.4">
      <c r="A86" s="12"/>
      <c r="B86" s="12"/>
      <c r="C86" s="12"/>
      <c r="D86" s="48"/>
      <c r="E86" s="12"/>
      <c r="F86" s="12"/>
      <c r="G86" s="12"/>
    </row>
    <row r="87" spans="1:11" ht="16" thickBot="1" x14ac:dyDescent="0.4">
      <c r="A87" s="12"/>
      <c r="B87" s="138" t="s">
        <v>282</v>
      </c>
      <c r="C87" s="137">
        <f>F87</f>
        <v>0</v>
      </c>
      <c r="D87" s="188"/>
      <c r="E87" s="127">
        <f>SUM(B89:F89)</f>
        <v>0</v>
      </c>
      <c r="F87" s="131">
        <f>E87/G89</f>
        <v>0</v>
      </c>
      <c r="G87" s="134"/>
    </row>
    <row r="88" spans="1:11" ht="15.5" x14ac:dyDescent="0.35">
      <c r="A88" s="12"/>
      <c r="B88" s="128">
        <f t="shared" ref="B88:G88" si="2">SUM(B65:B74)</f>
        <v>0</v>
      </c>
      <c r="C88" s="125">
        <f t="shared" si="2"/>
        <v>0</v>
      </c>
      <c r="D88" s="124">
        <f t="shared" si="2"/>
        <v>0</v>
      </c>
      <c r="E88" s="124">
        <f t="shared" si="2"/>
        <v>0</v>
      </c>
      <c r="F88" s="132">
        <f t="shared" si="2"/>
        <v>0</v>
      </c>
      <c r="G88" s="135">
        <f t="shared" si="2"/>
        <v>0</v>
      </c>
    </row>
    <row r="89" spans="1:11" ht="16" thickBot="1" x14ac:dyDescent="0.4">
      <c r="A89" s="12"/>
      <c r="B89" s="129">
        <f>B88</f>
        <v>0</v>
      </c>
      <c r="C89" s="130">
        <f>C88*2</f>
        <v>0</v>
      </c>
      <c r="D89" s="190">
        <f>D88*3</f>
        <v>0</v>
      </c>
      <c r="E89" s="130">
        <f>E88*4</f>
        <v>0</v>
      </c>
      <c r="F89" s="133">
        <f>F88*5</f>
        <v>0</v>
      </c>
      <c r="G89" s="140">
        <f>2-G88</f>
        <v>2</v>
      </c>
    </row>
  </sheetData>
  <mergeCells count="20">
    <mergeCell ref="A4:G4"/>
    <mergeCell ref="A16:G16"/>
    <mergeCell ref="A35:G35"/>
    <mergeCell ref="A36:G36"/>
    <mergeCell ref="A37:G37"/>
    <mergeCell ref="A21:G21"/>
    <mergeCell ref="A26:G26"/>
    <mergeCell ref="A31:G31"/>
    <mergeCell ref="A6:G6"/>
    <mergeCell ref="A11:G11"/>
    <mergeCell ref="J27:J32"/>
    <mergeCell ref="I39:I44"/>
    <mergeCell ref="J54:J58"/>
    <mergeCell ref="A70:G70"/>
    <mergeCell ref="A53:G53"/>
    <mergeCell ref="A48:G48"/>
    <mergeCell ref="A58:G58"/>
    <mergeCell ref="A65:G65"/>
    <mergeCell ref="A43:G43"/>
    <mergeCell ref="A38:G3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485EE8-4F92-4069-858C-34B9FC7C1CBE}">
  <sheetPr codeName="Sheet9"/>
  <dimension ref="A1:L68"/>
  <sheetViews>
    <sheetView showGridLines="0" zoomScale="60" zoomScaleNormal="60" workbookViewId="0">
      <selection activeCell="A2" sqref="A2"/>
    </sheetView>
  </sheetViews>
  <sheetFormatPr defaultRowHeight="14.5" x14ac:dyDescent="0.35"/>
  <cols>
    <col min="1" max="1" width="16.81640625" customWidth="1"/>
    <col min="2" max="6" width="50.6328125" customWidth="1"/>
    <col min="7" max="7" width="16.81640625" customWidth="1"/>
    <col min="8" max="10" width="33" customWidth="1"/>
  </cols>
  <sheetData>
    <row r="1" spans="1:12" ht="15.5" x14ac:dyDescent="0.35">
      <c r="A1" s="27"/>
      <c r="B1" s="50"/>
      <c r="C1" s="19"/>
      <c r="D1" s="19"/>
      <c r="E1" s="19"/>
      <c r="F1" s="19"/>
      <c r="G1" s="19"/>
      <c r="H1" s="19"/>
      <c r="I1" s="19"/>
      <c r="J1" s="27"/>
    </row>
    <row r="2" spans="1:12" ht="21" x14ac:dyDescent="0.5">
      <c r="A2" s="333" t="s">
        <v>108</v>
      </c>
      <c r="B2" s="37"/>
      <c r="C2" s="19"/>
      <c r="D2" s="19"/>
      <c r="E2" s="19"/>
      <c r="F2" s="19"/>
      <c r="G2" s="19"/>
      <c r="H2" s="19"/>
      <c r="I2" s="19"/>
      <c r="J2" s="27"/>
    </row>
    <row r="3" spans="1:12" ht="15.5" x14ac:dyDescent="0.35">
      <c r="A3" s="27"/>
      <c r="B3" s="27"/>
      <c r="C3" s="27"/>
      <c r="D3" s="27"/>
      <c r="E3" s="27"/>
      <c r="F3" s="27"/>
      <c r="G3" s="27"/>
      <c r="H3" s="19"/>
      <c r="I3" s="19"/>
      <c r="J3" s="27"/>
    </row>
    <row r="4" spans="1:12" ht="21" x14ac:dyDescent="0.5">
      <c r="A4" s="324" t="s">
        <v>109</v>
      </c>
      <c r="B4" s="19"/>
      <c r="C4" s="19"/>
      <c r="D4" s="22"/>
      <c r="E4" s="19"/>
      <c r="F4" s="19"/>
      <c r="G4" s="19"/>
      <c r="H4" s="19"/>
      <c r="I4" s="19"/>
      <c r="J4" s="27"/>
    </row>
    <row r="5" spans="1:12" s="10" customFormat="1" ht="15.5" x14ac:dyDescent="0.35">
      <c r="A5" s="12"/>
      <c r="B5" s="12"/>
      <c r="C5" s="12"/>
      <c r="D5" s="43"/>
      <c r="E5" s="12"/>
      <c r="F5" s="43"/>
      <c r="G5" s="12"/>
      <c r="H5" s="12"/>
      <c r="I5" s="12"/>
      <c r="J5" s="12"/>
      <c r="K5" s="12"/>
      <c r="L5" s="12"/>
    </row>
    <row r="6" spans="1:12" s="10" customFormat="1" ht="18.5" x14ac:dyDescent="0.35">
      <c r="A6" s="265" t="s">
        <v>110</v>
      </c>
      <c r="B6" s="265"/>
      <c r="C6" s="265"/>
      <c r="D6" s="265"/>
      <c r="E6" s="265"/>
      <c r="F6" s="265"/>
      <c r="G6" s="265"/>
      <c r="H6" s="12"/>
      <c r="I6" s="274"/>
      <c r="J6" s="274"/>
      <c r="K6" s="12"/>
      <c r="L6" s="12"/>
    </row>
    <row r="7" spans="1:12" s="10" customFormat="1" ht="16" thickBot="1" x14ac:dyDescent="0.4">
      <c r="A7" s="266" t="s">
        <v>111</v>
      </c>
      <c r="B7" s="266"/>
      <c r="C7" s="266"/>
      <c r="D7" s="266"/>
      <c r="E7" s="266"/>
      <c r="F7" s="266"/>
      <c r="G7" s="266"/>
      <c r="H7" s="251"/>
      <c r="I7" s="275"/>
      <c r="J7" s="276"/>
    </row>
    <row r="8" spans="1:12" s="3" customFormat="1" ht="243" customHeight="1" x14ac:dyDescent="0.35">
      <c r="A8" s="71" t="s">
        <v>23</v>
      </c>
      <c r="B8" s="53" t="s">
        <v>112</v>
      </c>
      <c r="C8" s="205" t="s">
        <v>410</v>
      </c>
      <c r="D8" s="205" t="s">
        <v>411</v>
      </c>
      <c r="E8" s="205" t="s">
        <v>422</v>
      </c>
      <c r="F8" s="205" t="s">
        <v>426</v>
      </c>
      <c r="G8" s="273" t="s">
        <v>450</v>
      </c>
      <c r="H8" s="252"/>
      <c r="I8" s="277"/>
      <c r="J8" s="277"/>
    </row>
    <row r="9" spans="1:12" s="10" customFormat="1" ht="16" thickBot="1" x14ac:dyDescent="0.4">
      <c r="A9" s="14" t="s">
        <v>11</v>
      </c>
      <c r="B9" s="55"/>
      <c r="C9" s="55"/>
      <c r="D9" s="55"/>
      <c r="E9" s="55"/>
      <c r="F9" s="55"/>
      <c r="G9" s="56"/>
      <c r="H9" s="49"/>
      <c r="I9" s="49"/>
      <c r="J9" s="27"/>
    </row>
    <row r="10" spans="1:12" s="10" customFormat="1" ht="15.5" x14ac:dyDescent="0.35">
      <c r="A10" s="326"/>
      <c r="B10" s="329"/>
      <c r="C10" s="329"/>
      <c r="D10" s="329"/>
      <c r="E10" s="329"/>
      <c r="F10" s="329"/>
      <c r="G10" s="329"/>
      <c r="H10" s="49"/>
      <c r="I10" s="49"/>
      <c r="J10" s="27"/>
    </row>
    <row r="11" spans="1:12" s="10" customFormat="1" ht="15.5" x14ac:dyDescent="0.35">
      <c r="A11" s="24"/>
      <c r="B11" s="49"/>
      <c r="C11" s="49"/>
      <c r="D11" s="49"/>
      <c r="E11" s="49"/>
      <c r="F11" s="49"/>
      <c r="G11" s="49"/>
      <c r="H11" s="49"/>
      <c r="I11" s="49"/>
      <c r="J11" s="27"/>
    </row>
    <row r="12" spans="1:12" s="10" customFormat="1" ht="19" customHeight="1" x14ac:dyDescent="0.35">
      <c r="A12" s="265" t="s">
        <v>110</v>
      </c>
      <c r="B12" s="265"/>
      <c r="C12" s="265"/>
      <c r="D12" s="265"/>
      <c r="E12" s="265"/>
      <c r="F12" s="265"/>
      <c r="G12" s="265"/>
      <c r="H12" s="49"/>
      <c r="I12" s="49"/>
      <c r="J12" s="27"/>
    </row>
    <row r="13" spans="1:12" s="10" customFormat="1" ht="19" customHeight="1" thickBot="1" x14ac:dyDescent="0.4">
      <c r="A13" s="264" t="s">
        <v>113</v>
      </c>
      <c r="B13" s="264"/>
      <c r="C13" s="264"/>
      <c r="D13" s="264"/>
      <c r="E13" s="264"/>
      <c r="F13" s="264"/>
      <c r="G13" s="264"/>
      <c r="H13" s="49"/>
      <c r="I13" s="49"/>
      <c r="J13" s="27"/>
    </row>
    <row r="14" spans="1:12" s="10" customFormat="1" ht="264.5" customHeight="1" x14ac:dyDescent="0.35">
      <c r="A14" s="71" t="s">
        <v>23</v>
      </c>
      <c r="B14" s="205" t="s">
        <v>412</v>
      </c>
      <c r="C14" s="205" t="s">
        <v>413</v>
      </c>
      <c r="D14" s="205" t="s">
        <v>423</v>
      </c>
      <c r="E14" s="249" t="s">
        <v>424</v>
      </c>
      <c r="F14" s="205" t="s">
        <v>425</v>
      </c>
      <c r="G14" s="272" t="s">
        <v>449</v>
      </c>
      <c r="H14" s="253" t="s">
        <v>448</v>
      </c>
      <c r="I14" s="49"/>
      <c r="J14" s="256"/>
    </row>
    <row r="15" spans="1:12" s="10" customFormat="1" ht="16" thickBot="1" x14ac:dyDescent="0.4">
      <c r="A15" s="14" t="s">
        <v>11</v>
      </c>
      <c r="B15" s="55"/>
      <c r="C15" s="55"/>
      <c r="D15" s="55"/>
      <c r="E15" s="55"/>
      <c r="F15" s="55"/>
      <c r="G15" s="56"/>
      <c r="H15" s="49"/>
      <c r="I15" s="49"/>
      <c r="J15" s="27"/>
    </row>
    <row r="16" spans="1:12" s="10" customFormat="1" ht="15.5" x14ac:dyDescent="0.35">
      <c r="A16" s="326"/>
      <c r="B16" s="329"/>
      <c r="C16" s="329"/>
      <c r="D16" s="329"/>
      <c r="E16" s="329"/>
      <c r="F16" s="329"/>
      <c r="G16" s="329"/>
      <c r="H16" s="49"/>
      <c r="I16" s="49"/>
      <c r="J16" s="27"/>
    </row>
    <row r="17" spans="1:10" s="3" customFormat="1" ht="15.5" x14ac:dyDescent="0.35">
      <c r="A17" s="27"/>
      <c r="B17" s="49"/>
      <c r="C17" s="49"/>
      <c r="D17" s="49"/>
      <c r="E17" s="49"/>
      <c r="F17" s="49"/>
      <c r="G17" s="49"/>
      <c r="H17" s="49"/>
      <c r="I17" s="49"/>
      <c r="J17" s="27"/>
    </row>
    <row r="18" spans="1:10" s="10" customFormat="1" ht="19" customHeight="1" thickBot="1" x14ac:dyDescent="0.4">
      <c r="A18" s="269" t="s">
        <v>114</v>
      </c>
      <c r="B18" s="269"/>
      <c r="C18" s="269"/>
      <c r="D18" s="269"/>
      <c r="E18" s="269"/>
      <c r="F18" s="269"/>
      <c r="G18" s="269"/>
      <c r="H18" s="49"/>
      <c r="I18" s="278"/>
      <c r="J18" s="276"/>
    </row>
    <row r="19" spans="1:10" ht="316.5" customHeight="1" x14ac:dyDescent="0.35">
      <c r="A19" s="71" t="s">
        <v>23</v>
      </c>
      <c r="B19" s="205" t="s">
        <v>115</v>
      </c>
      <c r="C19" s="228" t="s">
        <v>428</v>
      </c>
      <c r="D19" s="205" t="s">
        <v>427</v>
      </c>
      <c r="E19" s="205" t="s">
        <v>429</v>
      </c>
      <c r="F19" s="205" t="s">
        <v>430</v>
      </c>
      <c r="G19" s="54" t="s">
        <v>116</v>
      </c>
      <c r="H19" s="87"/>
      <c r="I19" s="277"/>
      <c r="J19" s="277"/>
    </row>
    <row r="20" spans="1:10" ht="16" thickBot="1" x14ac:dyDescent="0.4">
      <c r="A20" s="14" t="s">
        <v>11</v>
      </c>
      <c r="B20" s="55"/>
      <c r="C20" s="55"/>
      <c r="D20" s="55"/>
      <c r="E20" s="55"/>
      <c r="F20" s="55"/>
      <c r="G20" s="56"/>
      <c r="H20" s="49"/>
      <c r="I20" s="49"/>
      <c r="J20" s="27"/>
    </row>
    <row r="21" spans="1:10" ht="15.5" x14ac:dyDescent="0.35">
      <c r="A21" s="326"/>
      <c r="B21" s="329"/>
      <c r="C21" s="329"/>
      <c r="D21" s="329"/>
      <c r="E21" s="329"/>
      <c r="F21" s="329"/>
      <c r="G21" s="329"/>
      <c r="H21" s="49"/>
      <c r="I21" s="49"/>
      <c r="J21" s="27"/>
    </row>
    <row r="22" spans="1:10" s="10" customFormat="1" ht="15.5" x14ac:dyDescent="0.35">
      <c r="A22" s="27"/>
      <c r="B22" s="49"/>
      <c r="C22" s="49"/>
      <c r="D22" s="49"/>
      <c r="E22" s="49"/>
      <c r="F22" s="49"/>
      <c r="G22" s="49"/>
      <c r="H22" s="49"/>
      <c r="I22" s="49"/>
      <c r="J22" s="27"/>
    </row>
    <row r="23" spans="1:10" ht="21" x14ac:dyDescent="0.5">
      <c r="A23" s="324" t="s">
        <v>117</v>
      </c>
      <c r="B23" s="27"/>
      <c r="C23" s="27"/>
      <c r="D23" s="27"/>
      <c r="E23" s="27"/>
      <c r="F23" s="27"/>
      <c r="G23" s="27"/>
      <c r="H23" s="49"/>
      <c r="I23" s="49"/>
      <c r="J23" s="27"/>
    </row>
    <row r="24" spans="1:10" s="10" customFormat="1" ht="15.5" x14ac:dyDescent="0.35">
      <c r="A24" s="27"/>
      <c r="B24" s="49"/>
      <c r="C24" s="49"/>
      <c r="D24" s="49"/>
      <c r="E24" s="49"/>
      <c r="F24" s="49"/>
      <c r="G24" s="49"/>
      <c r="H24" s="49"/>
      <c r="I24" s="49"/>
      <c r="J24" s="27"/>
    </row>
    <row r="25" spans="1:10" ht="19" thickBot="1" x14ac:dyDescent="0.4">
      <c r="A25" s="267" t="s">
        <v>446</v>
      </c>
      <c r="B25" s="267"/>
      <c r="C25" s="267"/>
      <c r="D25" s="267"/>
      <c r="E25" s="267"/>
      <c r="F25" s="267"/>
      <c r="G25" s="267"/>
      <c r="H25" s="48"/>
      <c r="I25" s="19"/>
      <c r="J25" s="27"/>
    </row>
    <row r="26" spans="1:10" s="10" customFormat="1" ht="294" customHeight="1" x14ac:dyDescent="0.35">
      <c r="A26" s="72" t="s">
        <v>23</v>
      </c>
      <c r="B26" s="85" t="s">
        <v>415</v>
      </c>
      <c r="C26" s="85" t="s">
        <v>416</v>
      </c>
      <c r="D26" s="85" t="s">
        <v>417</v>
      </c>
      <c r="E26" s="198" t="s">
        <v>418</v>
      </c>
      <c r="F26" s="255" t="s">
        <v>431</v>
      </c>
      <c r="G26" s="28" t="s">
        <v>34</v>
      </c>
      <c r="H26"/>
      <c r="I26" s="277"/>
      <c r="J26" s="277"/>
    </row>
    <row r="27" spans="1:10" ht="16" thickBot="1" x14ac:dyDescent="0.4">
      <c r="A27" s="14" t="s">
        <v>11</v>
      </c>
      <c r="B27" s="51"/>
      <c r="C27" s="51"/>
      <c r="D27" s="51"/>
      <c r="E27" s="51"/>
      <c r="F27" s="51"/>
      <c r="G27" s="29"/>
      <c r="H27" s="19"/>
      <c r="I27" s="277"/>
      <c r="J27" s="277"/>
    </row>
    <row r="28" spans="1:10" ht="15.5" x14ac:dyDescent="0.35">
      <c r="A28" s="326"/>
      <c r="B28" s="329"/>
      <c r="C28" s="329"/>
      <c r="D28" s="329"/>
      <c r="E28" s="329"/>
      <c r="F28" s="329"/>
      <c r="G28" s="251"/>
      <c r="H28" s="19"/>
      <c r="I28" s="277"/>
      <c r="J28" s="277"/>
    </row>
    <row r="29" spans="1:10" s="10" customFormat="1" ht="15.5" x14ac:dyDescent="0.35">
      <c r="A29" s="27"/>
      <c r="B29" s="49"/>
      <c r="C29" s="49"/>
      <c r="D29" s="49"/>
      <c r="E29" s="49"/>
      <c r="F29" s="49"/>
      <c r="G29" s="49"/>
      <c r="H29" s="19"/>
      <c r="I29" s="277"/>
      <c r="J29" s="277"/>
    </row>
    <row r="30" spans="1:10" s="3" customFormat="1" ht="19" thickBot="1" x14ac:dyDescent="0.4">
      <c r="A30" s="267" t="s">
        <v>445</v>
      </c>
      <c r="B30" s="267"/>
      <c r="C30" s="267"/>
      <c r="D30" s="267"/>
      <c r="E30" s="267"/>
      <c r="F30" s="267"/>
      <c r="G30" s="267"/>
      <c r="H30" s="248"/>
      <c r="I30" s="277"/>
      <c r="J30" s="277"/>
    </row>
    <row r="31" spans="1:10" s="10" customFormat="1" ht="345.5" customHeight="1" x14ac:dyDescent="0.35">
      <c r="A31" s="72" t="s">
        <v>23</v>
      </c>
      <c r="B31" s="85" t="s">
        <v>408</v>
      </c>
      <c r="C31" s="229" t="s">
        <v>409</v>
      </c>
      <c r="D31" s="224" t="s">
        <v>432</v>
      </c>
      <c r="E31" s="229" t="s">
        <v>434</v>
      </c>
      <c r="F31" s="85" t="s">
        <v>433</v>
      </c>
      <c r="G31" s="28" t="s">
        <v>116</v>
      </c>
      <c r="H31" s="75"/>
      <c r="I31" s="277"/>
      <c r="J31" s="277"/>
    </row>
    <row r="32" spans="1:10" s="3" customFormat="1" ht="16" thickBot="1" x14ac:dyDescent="0.4">
      <c r="A32" s="14" t="s">
        <v>11</v>
      </c>
      <c r="B32" s="51"/>
      <c r="C32" s="51"/>
      <c r="D32" s="51"/>
      <c r="E32" s="51"/>
      <c r="F32" s="51"/>
      <c r="G32" s="29"/>
      <c r="H32" s="19"/>
      <c r="I32" s="19"/>
      <c r="J32" s="27"/>
    </row>
    <row r="33" spans="1:10" s="3" customFormat="1" ht="15.5" x14ac:dyDescent="0.35">
      <c r="A33" s="326"/>
      <c r="B33" s="329"/>
      <c r="C33" s="329"/>
      <c r="D33" s="329"/>
      <c r="E33" s="329"/>
      <c r="F33" s="329"/>
      <c r="G33" s="251"/>
      <c r="H33" s="19"/>
      <c r="I33" s="19"/>
      <c r="J33" s="27"/>
    </row>
    <row r="34" spans="1:10" s="3" customFormat="1" ht="15.5" x14ac:dyDescent="0.35">
      <c r="A34" s="24"/>
      <c r="B34" s="49"/>
      <c r="C34" s="49"/>
      <c r="D34" s="49"/>
      <c r="E34" s="49"/>
      <c r="F34" s="49"/>
      <c r="G34" s="19"/>
      <c r="H34" s="19"/>
      <c r="I34" s="19"/>
      <c r="J34" s="27"/>
    </row>
    <row r="35" spans="1:10" s="3" customFormat="1" ht="19" thickBot="1" x14ac:dyDescent="0.4">
      <c r="A35" s="269" t="s">
        <v>118</v>
      </c>
      <c r="B35" s="269"/>
      <c r="C35" s="270"/>
      <c r="D35" s="269"/>
      <c r="E35" s="269"/>
      <c r="F35" s="269"/>
      <c r="G35" s="269"/>
      <c r="H35" s="19"/>
      <c r="I35" s="19"/>
      <c r="J35" s="27"/>
    </row>
    <row r="36" spans="1:10" ht="342.5" customHeight="1" x14ac:dyDescent="0.35">
      <c r="A36" s="71" t="s">
        <v>23</v>
      </c>
      <c r="B36" s="228" t="s">
        <v>436</v>
      </c>
      <c r="C36" s="257" t="s">
        <v>435</v>
      </c>
      <c r="D36" s="268" t="s">
        <v>437</v>
      </c>
      <c r="E36" s="205" t="s">
        <v>438</v>
      </c>
      <c r="F36" s="205" t="s">
        <v>439</v>
      </c>
      <c r="G36" s="54" t="s">
        <v>116</v>
      </c>
      <c r="H36" s="41"/>
      <c r="I36" s="277"/>
      <c r="J36" s="277"/>
    </row>
    <row r="37" spans="1:10" ht="16" thickBot="1" x14ac:dyDescent="0.4">
      <c r="A37" s="14" t="s">
        <v>11</v>
      </c>
      <c r="B37" s="55"/>
      <c r="C37" s="254"/>
      <c r="D37" s="55"/>
      <c r="E37" s="55"/>
      <c r="F37" s="55"/>
      <c r="G37" s="56"/>
      <c r="H37" s="49"/>
      <c r="I37" s="277"/>
      <c r="J37" s="277"/>
    </row>
    <row r="38" spans="1:10" ht="15.5" x14ac:dyDescent="0.35">
      <c r="A38" s="27"/>
      <c r="B38" s="22"/>
      <c r="C38" s="22"/>
      <c r="D38" s="22"/>
      <c r="E38" s="22"/>
      <c r="F38" s="22"/>
      <c r="G38" s="22"/>
      <c r="H38" s="19"/>
      <c r="I38" s="277"/>
      <c r="J38" s="277"/>
    </row>
    <row r="39" spans="1:10" s="10" customFormat="1" ht="15.5" x14ac:dyDescent="0.35">
      <c r="A39" s="27"/>
      <c r="B39" s="19"/>
      <c r="C39" s="19"/>
      <c r="D39" s="22"/>
      <c r="E39" s="19"/>
      <c r="F39" s="19"/>
      <c r="G39" s="19"/>
      <c r="I39" s="277"/>
      <c r="J39" s="277"/>
    </row>
    <row r="40" spans="1:10" ht="21" x14ac:dyDescent="0.5">
      <c r="A40" s="324" t="s">
        <v>119</v>
      </c>
      <c r="B40" s="49"/>
      <c r="C40" s="49"/>
      <c r="D40" s="49"/>
      <c r="E40" s="49"/>
      <c r="F40" s="49"/>
      <c r="G40" s="49"/>
      <c r="H40" s="49"/>
      <c r="I40" s="277"/>
      <c r="J40" s="277"/>
    </row>
    <row r="41" spans="1:10" ht="15.5" x14ac:dyDescent="0.35">
      <c r="A41" s="27"/>
      <c r="B41" s="49"/>
      <c r="C41" s="49"/>
      <c r="D41" s="49"/>
      <c r="E41" s="49"/>
      <c r="F41" s="49"/>
      <c r="G41" s="49"/>
      <c r="H41" s="22"/>
      <c r="I41" s="277"/>
      <c r="J41" s="277"/>
    </row>
    <row r="42" spans="1:10" ht="19" thickBot="1" x14ac:dyDescent="0.5">
      <c r="A42" s="265" t="s">
        <v>120</v>
      </c>
      <c r="B42" s="265"/>
      <c r="C42" s="265"/>
      <c r="D42" s="265"/>
      <c r="E42" s="265"/>
      <c r="F42" s="265"/>
      <c r="G42" s="265"/>
      <c r="H42" s="37"/>
      <c r="I42" s="49"/>
      <c r="J42" s="27"/>
    </row>
    <row r="43" spans="1:10" ht="294" customHeight="1" x14ac:dyDescent="0.35">
      <c r="A43" s="260" t="s">
        <v>23</v>
      </c>
      <c r="B43" s="83" t="s">
        <v>419</v>
      </c>
      <c r="C43" s="83" t="s">
        <v>421</v>
      </c>
      <c r="D43" s="18" t="s">
        <v>420</v>
      </c>
      <c r="E43" s="261" t="s">
        <v>440</v>
      </c>
      <c r="F43" s="83" t="s">
        <v>441</v>
      </c>
      <c r="G43" s="262" t="s">
        <v>116</v>
      </c>
      <c r="H43" s="279"/>
      <c r="I43" s="277"/>
      <c r="J43" s="277"/>
    </row>
    <row r="44" spans="1:10" ht="16" thickBot="1" x14ac:dyDescent="0.4">
      <c r="A44" s="14" t="s">
        <v>11</v>
      </c>
      <c r="B44" s="42"/>
      <c r="C44" s="42"/>
      <c r="D44" s="42"/>
      <c r="E44" s="42"/>
      <c r="F44" s="42"/>
      <c r="G44" s="263"/>
      <c r="H44" s="49"/>
      <c r="I44" s="49"/>
      <c r="J44" s="27"/>
    </row>
    <row r="45" spans="1:10" ht="15.5" x14ac:dyDescent="0.35">
      <c r="A45" s="27"/>
      <c r="B45" s="22"/>
      <c r="C45" s="22"/>
      <c r="D45" s="22"/>
      <c r="E45" s="22"/>
      <c r="F45" s="22"/>
      <c r="G45" s="22"/>
      <c r="H45" s="19"/>
      <c r="I45" s="19"/>
      <c r="J45" s="27"/>
    </row>
    <row r="46" spans="1:10" ht="15.5" x14ac:dyDescent="0.35">
      <c r="A46" s="27"/>
      <c r="B46" s="57"/>
      <c r="C46" s="19"/>
      <c r="D46" s="19"/>
      <c r="E46" s="19"/>
      <c r="F46" s="19"/>
      <c r="G46" s="19"/>
      <c r="H46" s="79"/>
      <c r="I46" s="79"/>
      <c r="J46" s="80"/>
    </row>
    <row r="47" spans="1:10" ht="19" thickBot="1" x14ac:dyDescent="0.4">
      <c r="A47" s="267" t="s">
        <v>121</v>
      </c>
      <c r="B47" s="267"/>
      <c r="C47" s="267"/>
      <c r="D47" s="267"/>
      <c r="E47" s="267"/>
      <c r="F47" s="267"/>
      <c r="G47" s="267"/>
      <c r="H47" s="76"/>
      <c r="I47" s="76"/>
      <c r="J47" s="80"/>
    </row>
    <row r="48" spans="1:10" ht="328.5" customHeight="1" x14ac:dyDescent="0.35">
      <c r="A48" s="72" t="s">
        <v>23</v>
      </c>
      <c r="B48" s="224" t="s">
        <v>122</v>
      </c>
      <c r="C48" s="85" t="s">
        <v>414</v>
      </c>
      <c r="D48" s="85" t="s">
        <v>442</v>
      </c>
      <c r="E48" s="85" t="s">
        <v>443</v>
      </c>
      <c r="F48" s="85" t="s">
        <v>444</v>
      </c>
      <c r="G48" s="271" t="s">
        <v>447</v>
      </c>
      <c r="H48" s="280"/>
      <c r="I48" s="281"/>
      <c r="J48" s="80"/>
    </row>
    <row r="49" spans="1:10" ht="16" thickBot="1" x14ac:dyDescent="0.4">
      <c r="A49" s="14" t="s">
        <v>11</v>
      </c>
      <c r="B49" s="51"/>
      <c r="C49" s="51"/>
      <c r="D49" s="51"/>
      <c r="E49" s="58"/>
      <c r="F49" s="51"/>
      <c r="G49" s="52"/>
      <c r="H49" s="81"/>
      <c r="J49" s="27"/>
    </row>
    <row r="50" spans="1:10" ht="15.5" x14ac:dyDescent="0.35">
      <c r="A50" s="27"/>
      <c r="B50" s="49"/>
      <c r="C50" s="49"/>
      <c r="D50" s="49"/>
      <c r="E50" s="49"/>
      <c r="F50" s="49"/>
      <c r="G50" s="49"/>
      <c r="H50" s="19"/>
      <c r="I50" s="19"/>
      <c r="J50" s="27"/>
    </row>
    <row r="51" spans="1:10" ht="15.5" x14ac:dyDescent="0.35">
      <c r="F51" s="250"/>
      <c r="H51" s="19"/>
      <c r="I51" s="19"/>
      <c r="J51" s="27"/>
    </row>
    <row r="52" spans="1:10" ht="15.5" x14ac:dyDescent="0.35">
      <c r="H52" s="19"/>
      <c r="I52" s="19"/>
      <c r="J52" s="27"/>
    </row>
    <row r="53" spans="1:10" ht="15.5" x14ac:dyDescent="0.35">
      <c r="H53" s="19"/>
      <c r="I53" s="19"/>
      <c r="J53" s="27"/>
    </row>
    <row r="54" spans="1:10" ht="15.5" x14ac:dyDescent="0.35">
      <c r="A54" s="27"/>
      <c r="B54" s="19"/>
      <c r="C54" s="26"/>
      <c r="D54" s="19"/>
      <c r="E54" s="19"/>
      <c r="F54" s="19"/>
      <c r="G54" s="19"/>
      <c r="H54" s="19"/>
      <c r="I54" s="19"/>
      <c r="J54" s="27"/>
    </row>
    <row r="55" spans="1:10" ht="15.5" x14ac:dyDescent="0.35">
      <c r="A55" s="27"/>
      <c r="B55" s="19"/>
      <c r="C55" s="19"/>
      <c r="D55" s="19"/>
      <c r="E55" s="19"/>
      <c r="F55" s="19"/>
      <c r="G55" s="19"/>
      <c r="H55" s="19"/>
      <c r="I55" s="19"/>
      <c r="J55" s="27"/>
    </row>
    <row r="56" spans="1:10" ht="16" thickBot="1" x14ac:dyDescent="0.4">
      <c r="A56" s="27"/>
      <c r="B56" s="19"/>
      <c r="C56" s="19"/>
      <c r="D56" s="19"/>
      <c r="E56" s="19"/>
      <c r="F56" s="19"/>
      <c r="G56" s="19"/>
      <c r="H56" s="19"/>
      <c r="I56" s="19"/>
      <c r="J56" s="27"/>
    </row>
    <row r="57" spans="1:10" ht="16" thickBot="1" x14ac:dyDescent="0.4">
      <c r="A57" s="27"/>
      <c r="B57" s="138" t="s">
        <v>109</v>
      </c>
      <c r="C57" s="163">
        <f>F57</f>
        <v>0</v>
      </c>
      <c r="D57" s="155"/>
      <c r="E57" s="152">
        <f>SUM(B59:F59)</f>
        <v>0</v>
      </c>
      <c r="F57" s="158">
        <f>E57/G59</f>
        <v>0</v>
      </c>
      <c r="G57" s="161"/>
      <c r="H57" s="19"/>
      <c r="I57" s="19"/>
      <c r="J57" s="27"/>
    </row>
    <row r="58" spans="1:10" ht="15.5" x14ac:dyDescent="0.35">
      <c r="A58" s="27"/>
      <c r="B58" s="156">
        <f>SUM(B9:B20)</f>
        <v>0</v>
      </c>
      <c r="C58" s="157">
        <f>SUM(C9:C20)</f>
        <v>0</v>
      </c>
      <c r="D58" s="151">
        <f>SUM(D9:D20)</f>
        <v>0</v>
      </c>
      <c r="E58" s="151">
        <f>SUM(E9:E20)</f>
        <v>0</v>
      </c>
      <c r="F58" s="159">
        <f>SUM(F9:F20)</f>
        <v>0</v>
      </c>
      <c r="G58" s="162">
        <f>SUM(G4:G9)</f>
        <v>0</v>
      </c>
      <c r="H58" s="19"/>
      <c r="I58" s="19"/>
      <c r="J58" s="27"/>
    </row>
    <row r="59" spans="1:10" ht="16" thickBot="1" x14ac:dyDescent="0.4">
      <c r="A59" s="27"/>
      <c r="B59" s="153">
        <f>B58</f>
        <v>0</v>
      </c>
      <c r="C59" s="154">
        <f>C58*2</f>
        <v>0</v>
      </c>
      <c r="D59" s="154">
        <f>D58*3</f>
        <v>0</v>
      </c>
      <c r="E59" s="154">
        <f>E58*4</f>
        <v>0</v>
      </c>
      <c r="F59" s="160">
        <f>F58*5</f>
        <v>0</v>
      </c>
      <c r="G59" s="165">
        <f>2-G58</f>
        <v>2</v>
      </c>
      <c r="H59" s="19"/>
      <c r="I59" s="19"/>
      <c r="J59" s="27"/>
    </row>
    <row r="60" spans="1:10" ht="16" thickBot="1" x14ac:dyDescent="0.4">
      <c r="A60" s="27"/>
      <c r="B60" s="19"/>
      <c r="C60" s="19"/>
      <c r="D60" s="19"/>
      <c r="E60" s="19"/>
      <c r="F60" s="19"/>
      <c r="G60" s="19"/>
      <c r="H60" s="19"/>
      <c r="I60" s="19"/>
      <c r="J60" s="27"/>
    </row>
    <row r="61" spans="1:10" ht="16" thickBot="1" x14ac:dyDescent="0.4">
      <c r="A61" s="27"/>
      <c r="B61" s="164" t="s">
        <v>117</v>
      </c>
      <c r="C61" s="163">
        <f>F61</f>
        <v>0</v>
      </c>
      <c r="D61" s="155"/>
      <c r="E61" s="152">
        <f>SUM(B63:F63)</f>
        <v>0</v>
      </c>
      <c r="F61" s="158">
        <f>E61/G63</f>
        <v>0</v>
      </c>
      <c r="G61" s="161"/>
      <c r="H61" s="19"/>
      <c r="I61" s="19"/>
      <c r="J61" s="27"/>
    </row>
    <row r="62" spans="1:10" ht="15.5" x14ac:dyDescent="0.35">
      <c r="A62" s="27"/>
      <c r="B62" s="156">
        <f>SUM(B24:B38)</f>
        <v>0</v>
      </c>
      <c r="C62" s="156">
        <f>SUM(C24:C38)</f>
        <v>0</v>
      </c>
      <c r="D62" s="156">
        <f>SUM(D24:D38)</f>
        <v>0</v>
      </c>
      <c r="E62" s="156">
        <f>SUM(E24:E38)</f>
        <v>0</v>
      </c>
      <c r="F62" s="156">
        <f>SUM(F24:F38)</f>
        <v>0</v>
      </c>
      <c r="G62" s="156">
        <f>SUM(G24:G38)</f>
        <v>0</v>
      </c>
      <c r="H62" s="19"/>
      <c r="I62" s="19"/>
      <c r="J62" s="27"/>
    </row>
    <row r="63" spans="1:10" ht="16" thickBot="1" x14ac:dyDescent="0.4">
      <c r="A63" s="27"/>
      <c r="B63" s="153">
        <f>B62</f>
        <v>0</v>
      </c>
      <c r="C63" s="154">
        <f>C62*2</f>
        <v>0</v>
      </c>
      <c r="D63" s="154">
        <f>D62*3</f>
        <v>0</v>
      </c>
      <c r="E63" s="154">
        <f>E62*4</f>
        <v>0</v>
      </c>
      <c r="F63" s="160">
        <f>F62*5</f>
        <v>0</v>
      </c>
      <c r="G63" s="165">
        <f>3-G62</f>
        <v>3</v>
      </c>
      <c r="H63" s="19"/>
      <c r="I63" s="19"/>
      <c r="J63" s="27"/>
    </row>
    <row r="64" spans="1:10" ht="16" thickBot="1" x14ac:dyDescent="0.4">
      <c r="A64" s="27"/>
      <c r="B64" s="19"/>
      <c r="C64" s="19"/>
      <c r="D64" s="19"/>
      <c r="E64" s="19"/>
      <c r="F64" s="19"/>
      <c r="G64" s="19"/>
      <c r="H64" s="27"/>
      <c r="I64" s="27"/>
      <c r="J64" s="27"/>
    </row>
    <row r="65" spans="1:10" ht="16" thickBot="1" x14ac:dyDescent="0.4">
      <c r="A65" s="27"/>
      <c r="B65" s="164" t="s">
        <v>123</v>
      </c>
      <c r="C65" s="163">
        <f>F65</f>
        <v>0</v>
      </c>
      <c r="D65" s="155"/>
      <c r="E65" s="152">
        <f>SUM(B67:F67)</f>
        <v>0</v>
      </c>
      <c r="F65" s="158">
        <f>E65/G67</f>
        <v>0</v>
      </c>
      <c r="G65" s="161"/>
      <c r="H65" s="27"/>
      <c r="I65" s="27"/>
      <c r="J65" s="27"/>
    </row>
    <row r="66" spans="1:10" ht="15.5" x14ac:dyDescent="0.35">
      <c r="A66" s="27"/>
      <c r="B66" s="156">
        <f>SUM(B43:B50)</f>
        <v>0</v>
      </c>
      <c r="C66" s="156">
        <f>SUM(C43:C50)</f>
        <v>0</v>
      </c>
      <c r="D66" s="156">
        <f>SUM(D43:D50)</f>
        <v>0</v>
      </c>
      <c r="E66" s="156">
        <f>SUM(E43:E50)</f>
        <v>0</v>
      </c>
      <c r="F66" s="156">
        <f>SUM(F43:F50)</f>
        <v>0</v>
      </c>
      <c r="G66" s="156">
        <f>SUM(G43:G50)</f>
        <v>0</v>
      </c>
    </row>
    <row r="67" spans="1:10" ht="16" thickBot="1" x14ac:dyDescent="0.4">
      <c r="A67" s="27"/>
      <c r="B67" s="153">
        <f>B66</f>
        <v>0</v>
      </c>
      <c r="C67" s="154">
        <f>C66*2</f>
        <v>0</v>
      </c>
      <c r="D67" s="154">
        <f>D66*3</f>
        <v>0</v>
      </c>
      <c r="E67" s="154">
        <f>E66*4</f>
        <v>0</v>
      </c>
      <c r="F67" s="160">
        <f>F66*5</f>
        <v>0</v>
      </c>
      <c r="G67" s="165">
        <f>2-G66</f>
        <v>2</v>
      </c>
    </row>
    <row r="68" spans="1:10" x14ac:dyDescent="0.35">
      <c r="A68" s="27"/>
      <c r="B68" s="27"/>
      <c r="C68" s="27"/>
      <c r="D68" s="27"/>
      <c r="E68" s="27"/>
      <c r="F68" s="27"/>
      <c r="G68" s="27"/>
    </row>
  </sheetData>
  <mergeCells count="16">
    <mergeCell ref="A12:G12"/>
    <mergeCell ref="A13:G13"/>
    <mergeCell ref="A7:G7"/>
    <mergeCell ref="A6:G6"/>
    <mergeCell ref="A42:G42"/>
    <mergeCell ref="A47:G47"/>
    <mergeCell ref="A18:G18"/>
    <mergeCell ref="A25:G25"/>
    <mergeCell ref="A30:G30"/>
    <mergeCell ref="A35:G35"/>
    <mergeCell ref="H48:I48"/>
    <mergeCell ref="H43:J43"/>
    <mergeCell ref="I8:J8"/>
    <mergeCell ref="I19:J19"/>
    <mergeCell ref="I26:J31"/>
    <mergeCell ref="I36:J41"/>
  </mergeCells>
  <pageMargins left="0.7" right="0.7" top="0.75" bottom="0.75" header="0.3" footer="0.3"/>
  <pageSetup orientation="portrait" horizontalDpi="1200" verticalDpi="1200"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G53"/>
  <sheetViews>
    <sheetView showGridLines="0" topLeftCell="A31" zoomScale="70" zoomScaleNormal="70" workbookViewId="0">
      <selection activeCell="E54" sqref="E54"/>
    </sheetView>
  </sheetViews>
  <sheetFormatPr defaultRowHeight="14.5" x14ac:dyDescent="0.35"/>
  <cols>
    <col min="1" max="1" width="15.54296875" customWidth="1"/>
    <col min="2" max="2" width="15.54296875" style="2" customWidth="1"/>
    <col min="3" max="3" width="40.54296875" customWidth="1"/>
    <col min="4" max="4" width="15.54296875" customWidth="1"/>
    <col min="5" max="5" width="40.54296875" customWidth="1"/>
    <col min="6" max="10" width="15.54296875" customWidth="1"/>
  </cols>
  <sheetData>
    <row r="1" spans="2:6" s="1" customFormat="1" ht="27.75" customHeight="1" x14ac:dyDescent="0.35">
      <c r="C1" s="236" t="s">
        <v>463</v>
      </c>
      <c r="D1" s="236"/>
      <c r="E1" s="236"/>
      <c r="F1" s="236"/>
    </row>
    <row r="2" spans="2:6" ht="27.75" customHeight="1" x14ac:dyDescent="0.35"/>
    <row r="3" spans="2:6" ht="27.75" customHeight="1" x14ac:dyDescent="0.35">
      <c r="B3" s="10"/>
      <c r="C3" s="3"/>
    </row>
    <row r="4" spans="2:6" ht="27.75" customHeight="1" x14ac:dyDescent="0.35">
      <c r="B4" s="10"/>
      <c r="C4" s="3"/>
    </row>
    <row r="5" spans="2:6" ht="27.75" customHeight="1" x14ac:dyDescent="0.35">
      <c r="B5"/>
    </row>
    <row r="6" spans="2:6" ht="22.4" customHeight="1" x14ac:dyDescent="0.35">
      <c r="B6"/>
    </row>
    <row r="7" spans="2:6" ht="22.4" customHeight="1" x14ac:dyDescent="0.35">
      <c r="B7"/>
    </row>
    <row r="8" spans="2:6" ht="30" customHeight="1" x14ac:dyDescent="0.35">
      <c r="B8"/>
    </row>
    <row r="9" spans="2:6" ht="22.4" customHeight="1" x14ac:dyDescent="0.35">
      <c r="B9"/>
    </row>
    <row r="10" spans="2:6" ht="22.4" customHeight="1" x14ac:dyDescent="0.35">
      <c r="B10"/>
    </row>
    <row r="11" spans="2:6" ht="22.4" customHeight="1" x14ac:dyDescent="0.35">
      <c r="B11"/>
    </row>
    <row r="12" spans="2:6" ht="22.4" customHeight="1" x14ac:dyDescent="0.35">
      <c r="B12"/>
    </row>
    <row r="13" spans="2:6" ht="22.4" customHeight="1" x14ac:dyDescent="0.35">
      <c r="B13"/>
    </row>
    <row r="14" spans="2:6" ht="22.4" customHeight="1" x14ac:dyDescent="0.35">
      <c r="B14"/>
    </row>
    <row r="15" spans="2:6" ht="22.4" customHeight="1" x14ac:dyDescent="0.35">
      <c r="B15"/>
    </row>
    <row r="16" spans="2:6" ht="22.4" customHeight="1" x14ac:dyDescent="0.35">
      <c r="B16"/>
    </row>
    <row r="17" spans="1:6" ht="29.25" customHeight="1" x14ac:dyDescent="0.35">
      <c r="B17"/>
    </row>
    <row r="18" spans="1:6" ht="22.4" customHeight="1" x14ac:dyDescent="0.35">
      <c r="B18"/>
    </row>
    <row r="19" spans="1:6" ht="29.25" customHeight="1" x14ac:dyDescent="0.35">
      <c r="B19"/>
    </row>
    <row r="20" spans="1:6" ht="22.4" customHeight="1" x14ac:dyDescent="0.35">
      <c r="B20"/>
    </row>
    <row r="21" spans="1:6" ht="22.4" customHeight="1" x14ac:dyDescent="0.35">
      <c r="B21"/>
    </row>
    <row r="22" spans="1:6" ht="22.4" customHeight="1" x14ac:dyDescent="0.35">
      <c r="B22"/>
      <c r="D22" s="3"/>
    </row>
    <row r="23" spans="1:6" ht="22.4" customHeight="1" x14ac:dyDescent="0.35">
      <c r="B23"/>
    </row>
    <row r="24" spans="1:6" ht="22.4" customHeight="1" x14ac:dyDescent="0.35">
      <c r="B24"/>
    </row>
    <row r="25" spans="1:6" ht="27.75" customHeight="1" x14ac:dyDescent="0.35">
      <c r="B25"/>
    </row>
    <row r="26" spans="1:6" s="3" customFormat="1" ht="22.4" customHeight="1" x14ac:dyDescent="0.35">
      <c r="A26"/>
      <c r="B26"/>
      <c r="C26"/>
      <c r="D26" s="11"/>
    </row>
    <row r="27" spans="1:6" s="3" customFormat="1" ht="22.4" customHeight="1" x14ac:dyDescent="0.35">
      <c r="A27"/>
      <c r="B27"/>
      <c r="C27"/>
    </row>
    <row r="28" spans="1:6" s="3" customFormat="1" ht="27.75" customHeight="1" thickBot="1" x14ac:dyDescent="0.4">
      <c r="A28"/>
      <c r="B28"/>
      <c r="C28"/>
    </row>
    <row r="29" spans="1:6" ht="27.75" customHeight="1" thickBot="1" x14ac:dyDescent="0.4">
      <c r="B29"/>
      <c r="C29" s="168" t="s">
        <v>124</v>
      </c>
      <c r="D29" s="237"/>
      <c r="E29" s="237"/>
      <c r="F29" s="238"/>
    </row>
    <row r="30" spans="1:6" ht="27.75" customHeight="1" thickBot="1" x14ac:dyDescent="0.4">
      <c r="D30" s="4"/>
    </row>
    <row r="31" spans="1:6" ht="27.75" customHeight="1" thickBot="1" x14ac:dyDescent="0.4">
      <c r="A31" s="5"/>
      <c r="C31" s="166" t="s">
        <v>125</v>
      </c>
      <c r="D31" s="167"/>
      <c r="E31" s="166" t="s">
        <v>126</v>
      </c>
      <c r="F31" s="168"/>
    </row>
    <row r="32" spans="1:6" ht="27.75" customHeight="1" x14ac:dyDescent="0.35">
      <c r="C32" s="243"/>
      <c r="D32" s="243"/>
      <c r="E32" s="243"/>
      <c r="F32" s="180"/>
    </row>
    <row r="33" spans="3:7" ht="27.75" customHeight="1" thickBot="1" x14ac:dyDescent="0.4">
      <c r="D33" s="5"/>
    </row>
    <row r="34" spans="3:7" ht="22" customHeight="1" thickBot="1" x14ac:dyDescent="0.4">
      <c r="C34" s="239" t="s">
        <v>127</v>
      </c>
      <c r="D34" s="240"/>
      <c r="E34" s="241" t="s">
        <v>128</v>
      </c>
      <c r="F34" s="242"/>
      <c r="G34" s="4"/>
    </row>
    <row r="35" spans="3:7" ht="22" customHeight="1" thickBot="1" x14ac:dyDescent="0.4">
      <c r="C35" s="172" t="s">
        <v>129</v>
      </c>
      <c r="D35" s="173">
        <f>'1.0 Design for Sustainability'!C51</f>
        <v>0</v>
      </c>
      <c r="E35" s="172" t="s">
        <v>130</v>
      </c>
      <c r="F35" s="173">
        <f>'4.0 Safeguard Nature'!C36</f>
        <v>0</v>
      </c>
      <c r="G35" s="5"/>
    </row>
    <row r="36" spans="3:7" ht="22" customHeight="1" thickBot="1" x14ac:dyDescent="0.4">
      <c r="C36" s="174" t="s">
        <v>131</v>
      </c>
      <c r="D36" s="175">
        <f>'1.0 Design for Sustainability'!C55</f>
        <v>0</v>
      </c>
      <c r="E36" s="172" t="s">
        <v>132</v>
      </c>
      <c r="F36" s="173">
        <f>'4.0 Safeguard Nature'!C40</f>
        <v>0</v>
      </c>
      <c r="G36" s="5"/>
    </row>
    <row r="37" spans="3:7" ht="22" customHeight="1" thickBot="1" x14ac:dyDescent="0.4">
      <c r="C37" s="176" t="s">
        <v>133</v>
      </c>
      <c r="D37" s="177">
        <f>'1.0 Design for Sustainability'!C59</f>
        <v>0</v>
      </c>
      <c r="E37" s="174" t="s">
        <v>134</v>
      </c>
      <c r="F37" s="173">
        <f>'4.0 Safeguard Nature'!C44</f>
        <v>0</v>
      </c>
      <c r="G37" s="5"/>
    </row>
    <row r="38" spans="3:7" ht="22" customHeight="1" thickBot="1" x14ac:dyDescent="0.4">
      <c r="C38" s="241" t="s">
        <v>135</v>
      </c>
      <c r="D38" s="242"/>
      <c r="E38" s="241" t="s">
        <v>136</v>
      </c>
      <c r="F38" s="242"/>
      <c r="G38" s="4"/>
    </row>
    <row r="39" spans="3:7" ht="22" customHeight="1" thickBot="1" x14ac:dyDescent="0.4">
      <c r="C39" s="172" t="s">
        <v>137</v>
      </c>
      <c r="D39" s="173">
        <f>'2.0 Local and Contextual'!C37</f>
        <v>0</v>
      </c>
      <c r="E39" s="178" t="s">
        <v>138</v>
      </c>
      <c r="F39" s="173">
        <f>'5.0 Empower People'!C79</f>
        <v>0</v>
      </c>
      <c r="G39" s="5"/>
    </row>
    <row r="40" spans="3:7" ht="22" customHeight="1" thickBot="1" x14ac:dyDescent="0.4">
      <c r="C40" s="172" t="s">
        <v>139</v>
      </c>
      <c r="D40" s="173">
        <f>'2.0 Local and Contextual'!C41</f>
        <v>0</v>
      </c>
      <c r="E40" s="172" t="s">
        <v>140</v>
      </c>
      <c r="F40" s="173">
        <f>'5.0 Empower People'!C83</f>
        <v>0</v>
      </c>
      <c r="G40" s="5"/>
    </row>
    <row r="41" spans="3:7" ht="22" customHeight="1" thickBot="1" x14ac:dyDescent="0.4">
      <c r="C41" s="172" t="s">
        <v>141</v>
      </c>
      <c r="D41" s="173">
        <f>'2.0 Local and Contextual'!C45</f>
        <v>0</v>
      </c>
      <c r="E41" s="172" t="s">
        <v>142</v>
      </c>
      <c r="F41" s="173">
        <f>'5.0 Empower People'!C87</f>
        <v>0</v>
      </c>
      <c r="G41" s="5"/>
    </row>
    <row r="42" spans="3:7" ht="22" customHeight="1" thickBot="1" x14ac:dyDescent="0.4">
      <c r="C42" s="241" t="s">
        <v>143</v>
      </c>
      <c r="D42" s="242"/>
      <c r="E42" s="239" t="s">
        <v>144</v>
      </c>
      <c r="F42" s="240"/>
      <c r="G42" s="4"/>
    </row>
    <row r="43" spans="3:7" ht="22" customHeight="1" thickBot="1" x14ac:dyDescent="0.4">
      <c r="C43" s="172" t="s">
        <v>145</v>
      </c>
      <c r="D43" s="173">
        <f>'3.0 Employ Best Practice'!C56</f>
        <v>0</v>
      </c>
      <c r="E43" s="172" t="s">
        <v>146</v>
      </c>
      <c r="F43" s="173">
        <f>'6.0 High Integrity Capital'!C57</f>
        <v>0</v>
      </c>
      <c r="G43" s="5"/>
    </row>
    <row r="44" spans="3:7" ht="22" customHeight="1" thickBot="1" x14ac:dyDescent="0.4">
      <c r="C44" s="172" t="s">
        <v>147</v>
      </c>
      <c r="D44" s="173">
        <f>'3.0 Employ Best Practice'!C60</f>
        <v>0</v>
      </c>
      <c r="E44" s="174" t="s">
        <v>148</v>
      </c>
      <c r="F44" s="179">
        <f>'6.0 High Integrity Capital'!C61</f>
        <v>0</v>
      </c>
      <c r="G44" s="5"/>
    </row>
    <row r="45" spans="3:7" ht="22" customHeight="1" thickBot="1" x14ac:dyDescent="0.4">
      <c r="C45" s="174" t="s">
        <v>149</v>
      </c>
      <c r="D45" s="175">
        <f>'3.0 Employ Best Practice'!C64</f>
        <v>0</v>
      </c>
      <c r="E45" s="176" t="s">
        <v>150</v>
      </c>
      <c r="F45" s="177">
        <f>'6.0 High Integrity Capital'!C65</f>
        <v>0</v>
      </c>
      <c r="G45" s="5"/>
    </row>
    <row r="46" spans="3:7" x14ac:dyDescent="0.35">
      <c r="D46" s="4"/>
    </row>
    <row r="47" spans="3:7" x14ac:dyDescent="0.35">
      <c r="D47" s="5"/>
    </row>
    <row r="48" spans="3:7" x14ac:dyDescent="0.35">
      <c r="D48" s="5"/>
    </row>
    <row r="49" spans="1:5" x14ac:dyDescent="0.35">
      <c r="A49" s="6"/>
      <c r="D49" s="5"/>
    </row>
    <row r="50" spans="1:5" x14ac:dyDescent="0.35">
      <c r="A50" s="7"/>
      <c r="D50" s="4"/>
    </row>
    <row r="51" spans="1:5" x14ac:dyDescent="0.35">
      <c r="A51" s="7"/>
      <c r="D51" s="5"/>
    </row>
    <row r="52" spans="1:5" x14ac:dyDescent="0.35">
      <c r="D52" s="171"/>
      <c r="E52" t="s">
        <v>464</v>
      </c>
    </row>
    <row r="53" spans="1:5" x14ac:dyDescent="0.35">
      <c r="D53" s="8"/>
      <c r="E53" t="s">
        <v>465</v>
      </c>
    </row>
  </sheetData>
  <mergeCells count="9">
    <mergeCell ref="C1:F1"/>
    <mergeCell ref="D29:F29"/>
    <mergeCell ref="C34:D34"/>
    <mergeCell ref="C38:D38"/>
    <mergeCell ref="C42:D42"/>
    <mergeCell ref="E34:F34"/>
    <mergeCell ref="E38:F38"/>
    <mergeCell ref="E42:F42"/>
    <mergeCell ref="C32:E32"/>
  </mergeCells>
  <pageMargins left="0.7" right="0.7" top="0.75" bottom="0.75" header="0.3" footer="0.3"/>
  <pageSetup paperSize="9" scale="75" orientation="landscape"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Wheel">
                <anchor moveWithCells="1" sizeWithCells="1">
                  <from>
                    <xdr:col>2</xdr:col>
                    <xdr:colOff>1257300</xdr:colOff>
                    <xdr:row>46</xdr:row>
                    <xdr:rowOff>76200</xdr:rowOff>
                  </from>
                  <to>
                    <xdr:col>4</xdr:col>
                    <xdr:colOff>2527300</xdr:colOff>
                    <xdr:row>48</xdr:row>
                    <xdr:rowOff>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90"/>
  <sheetViews>
    <sheetView workbookViewId="0">
      <selection activeCell="F3" sqref="F3"/>
    </sheetView>
  </sheetViews>
  <sheetFormatPr defaultRowHeight="14.5" x14ac:dyDescent="0.35"/>
  <cols>
    <col min="1" max="1" width="24.81640625" customWidth="1"/>
    <col min="2" max="3" width="8.81640625" customWidth="1"/>
    <col min="5" max="5" width="8.81640625" customWidth="1"/>
    <col min="7" max="7" width="11.1796875" bestFit="1" customWidth="1"/>
  </cols>
  <sheetData>
    <row r="1" spans="1:8" x14ac:dyDescent="0.35">
      <c r="A1" t="s">
        <v>151</v>
      </c>
      <c r="B1">
        <f>IF(EvaluationForm!$F$35&gt;=1,1,0)</f>
        <v>0</v>
      </c>
      <c r="F1" s="1" t="s">
        <v>152</v>
      </c>
      <c r="G1" s="9" t="s">
        <v>153</v>
      </c>
      <c r="H1" s="1" t="s">
        <v>154</v>
      </c>
    </row>
    <row r="2" spans="1:8" x14ac:dyDescent="0.35">
      <c r="A2" t="s">
        <v>155</v>
      </c>
      <c r="B2">
        <f>IF(EvaluationForm!$F$35&gt;=2,1,0)</f>
        <v>0</v>
      </c>
      <c r="E2">
        <v>1</v>
      </c>
      <c r="G2" s="169">
        <v>0</v>
      </c>
      <c r="H2" t="s">
        <v>156</v>
      </c>
    </row>
    <row r="3" spans="1:8" x14ac:dyDescent="0.35">
      <c r="A3" t="s">
        <v>157</v>
      </c>
      <c r="B3">
        <f>IF(EvaluationForm!$F$35&gt;=3,2,0)</f>
        <v>0</v>
      </c>
      <c r="E3">
        <v>2</v>
      </c>
      <c r="F3" s="8"/>
      <c r="G3" s="169">
        <v>1</v>
      </c>
      <c r="H3" t="s">
        <v>158</v>
      </c>
    </row>
    <row r="4" spans="1:8" x14ac:dyDescent="0.35">
      <c r="A4" t="s">
        <v>159</v>
      </c>
      <c r="B4">
        <f>IF(EvaluationForm!$F$35&gt;=4,2,0)</f>
        <v>0</v>
      </c>
      <c r="E4">
        <v>3</v>
      </c>
      <c r="F4" s="171"/>
      <c r="G4" s="170">
        <v>2</v>
      </c>
      <c r="H4" t="s">
        <v>160</v>
      </c>
    </row>
    <row r="5" spans="1:8" x14ac:dyDescent="0.35">
      <c r="A5" t="s">
        <v>161</v>
      </c>
      <c r="B5">
        <f>IF(EvaluationForm!$F$35&gt;=5,2,0)</f>
        <v>0</v>
      </c>
    </row>
    <row r="6" spans="1:8" x14ac:dyDescent="0.35">
      <c r="A6" t="s">
        <v>162</v>
      </c>
      <c r="B6">
        <f>IF(EvaluationForm!$F$36&gt;=1,1,0)</f>
        <v>0</v>
      </c>
      <c r="F6" t="s">
        <v>163</v>
      </c>
      <c r="G6" t="s">
        <v>164</v>
      </c>
    </row>
    <row r="7" spans="1:8" x14ac:dyDescent="0.35">
      <c r="A7" t="s">
        <v>165</v>
      </c>
      <c r="B7">
        <f>IF(EvaluationForm!$F$36&gt;=2,1,0)</f>
        <v>0</v>
      </c>
      <c r="F7">
        <f>VLOOKUP(actReg,regData,2,FALSE)</f>
        <v>0</v>
      </c>
      <c r="G7" t="s">
        <v>166</v>
      </c>
    </row>
    <row r="8" spans="1:8" x14ac:dyDescent="0.35">
      <c r="A8" t="s">
        <v>167</v>
      </c>
      <c r="B8">
        <f>IF(EvaluationForm!$F$36&gt;=3,2,0)</f>
        <v>0</v>
      </c>
      <c r="F8" t="str">
        <f>VLOOKUP(F7,G2:H4,2,FALSE)</f>
        <v>class0</v>
      </c>
      <c r="G8" t="s">
        <v>168</v>
      </c>
    </row>
    <row r="9" spans="1:8" x14ac:dyDescent="0.35">
      <c r="A9" t="s">
        <v>169</v>
      </c>
      <c r="B9">
        <f>IF(EvaluationForm!$F$36&gt;=4,2,0)</f>
        <v>0</v>
      </c>
    </row>
    <row r="10" spans="1:8" x14ac:dyDescent="0.35">
      <c r="A10" t="s">
        <v>170</v>
      </c>
      <c r="B10">
        <f>IF(EvaluationForm!$F$36&gt;=5,2,0)</f>
        <v>0</v>
      </c>
    </row>
    <row r="11" spans="1:8" x14ac:dyDescent="0.35">
      <c r="A11" t="s">
        <v>171</v>
      </c>
      <c r="B11">
        <f>IF(EvaluationForm!$F$37&gt;=1,1,0)</f>
        <v>0</v>
      </c>
    </row>
    <row r="12" spans="1:8" x14ac:dyDescent="0.35">
      <c r="A12" t="s">
        <v>172</v>
      </c>
      <c r="B12">
        <f>IF(EvaluationForm!$F$37&gt;=2,1,0)</f>
        <v>0</v>
      </c>
    </row>
    <row r="13" spans="1:8" x14ac:dyDescent="0.35">
      <c r="A13" t="s">
        <v>173</v>
      </c>
      <c r="B13">
        <f>IF(EvaluationForm!$F$37&gt;=3,2,0)</f>
        <v>0</v>
      </c>
    </row>
    <row r="14" spans="1:8" x14ac:dyDescent="0.35">
      <c r="A14" t="s">
        <v>174</v>
      </c>
      <c r="B14">
        <f>IF(EvaluationForm!$F$37&gt;=4,2,0)</f>
        <v>0</v>
      </c>
    </row>
    <row r="15" spans="1:8" x14ac:dyDescent="0.35">
      <c r="A15" t="s">
        <v>175</v>
      </c>
      <c r="B15">
        <f>IF(EvaluationForm!$F$37&gt;=5,2,0)</f>
        <v>0</v>
      </c>
    </row>
    <row r="16" spans="1:8" x14ac:dyDescent="0.35">
      <c r="A16" t="s">
        <v>176</v>
      </c>
      <c r="B16">
        <f>IF(EvaluationForm!$F$39&gt;=1,1,0)</f>
        <v>0</v>
      </c>
    </row>
    <row r="17" spans="1:2" x14ac:dyDescent="0.35">
      <c r="A17" t="s">
        <v>177</v>
      </c>
      <c r="B17">
        <f>IF(EvaluationForm!$F$39&gt;=2,1,0)</f>
        <v>0</v>
      </c>
    </row>
    <row r="18" spans="1:2" x14ac:dyDescent="0.35">
      <c r="A18" t="s">
        <v>178</v>
      </c>
      <c r="B18">
        <f>IF(EvaluationForm!$F$39&gt;=3,2,0)</f>
        <v>0</v>
      </c>
    </row>
    <row r="19" spans="1:2" x14ac:dyDescent="0.35">
      <c r="A19" t="s">
        <v>179</v>
      </c>
      <c r="B19">
        <f>IF(EvaluationForm!$F$39&gt;=4,2,0)</f>
        <v>0</v>
      </c>
    </row>
    <row r="20" spans="1:2" x14ac:dyDescent="0.35">
      <c r="A20" t="s">
        <v>180</v>
      </c>
      <c r="B20">
        <f>IF(EvaluationForm!$F$39&gt;=5,2,0)</f>
        <v>0</v>
      </c>
    </row>
    <row r="21" spans="1:2" x14ac:dyDescent="0.35">
      <c r="A21" t="s">
        <v>181</v>
      </c>
      <c r="B21">
        <f>IF(EvaluationForm!$F$40&gt;=1,1,0)</f>
        <v>0</v>
      </c>
    </row>
    <row r="22" spans="1:2" x14ac:dyDescent="0.35">
      <c r="A22" t="s">
        <v>182</v>
      </c>
      <c r="B22">
        <f>IF(EvaluationForm!$F$40&gt;=2,1,0)</f>
        <v>0</v>
      </c>
    </row>
    <row r="23" spans="1:2" x14ac:dyDescent="0.35">
      <c r="A23" t="s">
        <v>183</v>
      </c>
      <c r="B23">
        <f>IF(EvaluationForm!$F$40&gt;=3,2,0)</f>
        <v>0</v>
      </c>
    </row>
    <row r="24" spans="1:2" x14ac:dyDescent="0.35">
      <c r="A24" t="s">
        <v>184</v>
      </c>
      <c r="B24">
        <f>IF(EvaluationForm!$F$40&gt;=4,2,0)</f>
        <v>0</v>
      </c>
    </row>
    <row r="25" spans="1:2" x14ac:dyDescent="0.35">
      <c r="A25" t="s">
        <v>185</v>
      </c>
      <c r="B25">
        <f>IF(EvaluationForm!$F$40&gt;=5,2,0)</f>
        <v>0</v>
      </c>
    </row>
    <row r="26" spans="1:2" x14ac:dyDescent="0.35">
      <c r="A26" t="s">
        <v>186</v>
      </c>
      <c r="B26">
        <f>IF(EvaluationForm!$F$41&gt;=1,1,0)</f>
        <v>0</v>
      </c>
    </row>
    <row r="27" spans="1:2" x14ac:dyDescent="0.35">
      <c r="A27" t="s">
        <v>187</v>
      </c>
      <c r="B27">
        <f>IF(EvaluationForm!$F$41&gt;=2,1,0)</f>
        <v>0</v>
      </c>
    </row>
    <row r="28" spans="1:2" x14ac:dyDescent="0.35">
      <c r="A28" t="s">
        <v>188</v>
      </c>
      <c r="B28">
        <f>IF(EvaluationForm!$F$41&gt;=3,2,0)</f>
        <v>0</v>
      </c>
    </row>
    <row r="29" spans="1:2" x14ac:dyDescent="0.35">
      <c r="A29" t="s">
        <v>189</v>
      </c>
      <c r="B29">
        <f>IF(EvaluationForm!$F$41&gt;=4,2,0)</f>
        <v>0</v>
      </c>
    </row>
    <row r="30" spans="1:2" x14ac:dyDescent="0.35">
      <c r="A30" t="s">
        <v>190</v>
      </c>
      <c r="B30">
        <f>IF(EvaluationForm!$F$41&gt;=5,2,0)</f>
        <v>0</v>
      </c>
    </row>
    <row r="31" spans="1:2" x14ac:dyDescent="0.35">
      <c r="A31" t="s">
        <v>191</v>
      </c>
      <c r="B31">
        <f>IF(EvaluationForm!$D$43&gt;=1,1,0)</f>
        <v>0</v>
      </c>
    </row>
    <row r="32" spans="1:2" x14ac:dyDescent="0.35">
      <c r="A32" t="s">
        <v>192</v>
      </c>
      <c r="B32">
        <f>IF(EvaluationForm!$D$43&gt;=2,1,0)</f>
        <v>0</v>
      </c>
    </row>
    <row r="33" spans="1:2" x14ac:dyDescent="0.35">
      <c r="A33" t="s">
        <v>193</v>
      </c>
      <c r="B33">
        <f>IF(EvaluationForm!$D$43&gt;=3,2,0)</f>
        <v>0</v>
      </c>
    </row>
    <row r="34" spans="1:2" x14ac:dyDescent="0.35">
      <c r="A34" t="s">
        <v>194</v>
      </c>
      <c r="B34">
        <f>IF(EvaluationForm!$D$43&gt;=4,2,0)</f>
        <v>0</v>
      </c>
    </row>
    <row r="35" spans="1:2" x14ac:dyDescent="0.35">
      <c r="A35" t="s">
        <v>195</v>
      </c>
      <c r="B35">
        <f>IF(EvaluationForm!$D$43&gt;=5,2,0)</f>
        <v>0</v>
      </c>
    </row>
    <row r="36" spans="1:2" x14ac:dyDescent="0.35">
      <c r="A36" t="s">
        <v>196</v>
      </c>
      <c r="B36">
        <f>IF(EvaluationForm!$D$44&gt;=1,1,0)</f>
        <v>0</v>
      </c>
    </row>
    <row r="37" spans="1:2" x14ac:dyDescent="0.35">
      <c r="A37" t="s">
        <v>197</v>
      </c>
      <c r="B37">
        <f>IF(EvaluationForm!$D$44&gt;=2,1,0)</f>
        <v>0</v>
      </c>
    </row>
    <row r="38" spans="1:2" x14ac:dyDescent="0.35">
      <c r="A38" t="s">
        <v>198</v>
      </c>
      <c r="B38">
        <f>IF(EvaluationForm!$D$44&gt;=3,2,0)</f>
        <v>0</v>
      </c>
    </row>
    <row r="39" spans="1:2" x14ac:dyDescent="0.35">
      <c r="A39" t="s">
        <v>199</v>
      </c>
      <c r="B39">
        <f>IF(EvaluationForm!$D$44&gt;=4,2,0)</f>
        <v>0</v>
      </c>
    </row>
    <row r="40" spans="1:2" x14ac:dyDescent="0.35">
      <c r="A40" t="s">
        <v>200</v>
      </c>
      <c r="B40">
        <f>IF(EvaluationForm!$D$44&gt;=5,2,0)</f>
        <v>0</v>
      </c>
    </row>
    <row r="41" spans="1:2" x14ac:dyDescent="0.35">
      <c r="A41" t="s">
        <v>201</v>
      </c>
      <c r="B41">
        <f>IF(EvaluationForm!$D$45&gt;=1,1,0)</f>
        <v>0</v>
      </c>
    </row>
    <row r="42" spans="1:2" x14ac:dyDescent="0.35">
      <c r="A42" t="s">
        <v>202</v>
      </c>
      <c r="B42">
        <f>IF(EvaluationForm!$D$45&gt;=2,1,0)</f>
        <v>0</v>
      </c>
    </row>
    <row r="43" spans="1:2" x14ac:dyDescent="0.35">
      <c r="A43" t="s">
        <v>203</v>
      </c>
      <c r="B43">
        <f>IF(EvaluationForm!$D$45&gt;=3,2,0)</f>
        <v>0</v>
      </c>
    </row>
    <row r="44" spans="1:2" x14ac:dyDescent="0.35">
      <c r="A44" t="s">
        <v>204</v>
      </c>
      <c r="B44">
        <f>IF(EvaluationForm!$D$45&gt;=4,2,0)</f>
        <v>0</v>
      </c>
    </row>
    <row r="45" spans="1:2" x14ac:dyDescent="0.35">
      <c r="A45" t="s">
        <v>205</v>
      </c>
      <c r="B45">
        <f>IF(EvaluationForm!$D$45&gt;=5,2,0)</f>
        <v>0</v>
      </c>
    </row>
    <row r="46" spans="1:2" x14ac:dyDescent="0.35">
      <c r="A46" t="s">
        <v>206</v>
      </c>
      <c r="B46">
        <f>IF(EvaluationForm!$D$39&gt;=1,1,0)</f>
        <v>0</v>
      </c>
    </row>
    <row r="47" spans="1:2" x14ac:dyDescent="0.35">
      <c r="A47" t="s">
        <v>207</v>
      </c>
      <c r="B47">
        <f>IF(EvaluationForm!$D$39&gt;=2,1,0)</f>
        <v>0</v>
      </c>
    </row>
    <row r="48" spans="1:2" x14ac:dyDescent="0.35">
      <c r="A48" t="s">
        <v>208</v>
      </c>
      <c r="B48">
        <f>IF(EvaluationForm!$D$39&gt;=3,2,0)</f>
        <v>0</v>
      </c>
    </row>
    <row r="49" spans="1:2" x14ac:dyDescent="0.35">
      <c r="A49" t="s">
        <v>209</v>
      </c>
      <c r="B49">
        <f>IF(EvaluationForm!$D$39&gt;=4,2,0)</f>
        <v>0</v>
      </c>
    </row>
    <row r="50" spans="1:2" x14ac:dyDescent="0.35">
      <c r="A50" t="s">
        <v>210</v>
      </c>
      <c r="B50">
        <f>IF(EvaluationForm!$D$39&gt;=5,2,0)</f>
        <v>0</v>
      </c>
    </row>
    <row r="51" spans="1:2" x14ac:dyDescent="0.35">
      <c r="A51" t="s">
        <v>211</v>
      </c>
      <c r="B51">
        <f>IF(EvaluationForm!$D$40&gt;=1,1,0)</f>
        <v>0</v>
      </c>
    </row>
    <row r="52" spans="1:2" x14ac:dyDescent="0.35">
      <c r="A52" t="s">
        <v>212</v>
      </c>
      <c r="B52">
        <f>IF(EvaluationForm!$D$40&gt;=2,1,0)</f>
        <v>0</v>
      </c>
    </row>
    <row r="53" spans="1:2" x14ac:dyDescent="0.35">
      <c r="A53" t="s">
        <v>213</v>
      </c>
      <c r="B53">
        <f>IF(EvaluationForm!$D$40&gt;=3,2,0)</f>
        <v>0</v>
      </c>
    </row>
    <row r="54" spans="1:2" x14ac:dyDescent="0.35">
      <c r="A54" t="s">
        <v>214</v>
      </c>
      <c r="B54">
        <f>IF(EvaluationForm!$D$40&gt;=4,2,0)</f>
        <v>0</v>
      </c>
    </row>
    <row r="55" spans="1:2" x14ac:dyDescent="0.35">
      <c r="A55" t="s">
        <v>215</v>
      </c>
      <c r="B55">
        <f>IF(EvaluationForm!$D$40&gt;=5,2,0)</f>
        <v>0</v>
      </c>
    </row>
    <row r="56" spans="1:2" x14ac:dyDescent="0.35">
      <c r="A56" t="s">
        <v>216</v>
      </c>
      <c r="B56">
        <f>IF(EvaluationForm!$D$41&gt;=1,1,0)</f>
        <v>0</v>
      </c>
    </row>
    <row r="57" spans="1:2" x14ac:dyDescent="0.35">
      <c r="A57" t="s">
        <v>217</v>
      </c>
      <c r="B57">
        <f>IF(EvaluationForm!$D$41&gt;=2,1,0)</f>
        <v>0</v>
      </c>
    </row>
    <row r="58" spans="1:2" x14ac:dyDescent="0.35">
      <c r="A58" t="s">
        <v>218</v>
      </c>
      <c r="B58">
        <f>IF(EvaluationForm!$D$41&gt;=3,2,0)</f>
        <v>0</v>
      </c>
    </row>
    <row r="59" spans="1:2" x14ac:dyDescent="0.35">
      <c r="A59" t="s">
        <v>219</v>
      </c>
      <c r="B59">
        <f>IF(EvaluationForm!$D$41&gt;=4,2,0)</f>
        <v>0</v>
      </c>
    </row>
    <row r="60" spans="1:2" x14ac:dyDescent="0.35">
      <c r="A60" t="s">
        <v>220</v>
      </c>
      <c r="B60">
        <f>IF(EvaluationForm!$D$41&gt;=5,2,0)</f>
        <v>0</v>
      </c>
    </row>
    <row r="61" spans="1:2" x14ac:dyDescent="0.35">
      <c r="A61" t="s">
        <v>221</v>
      </c>
      <c r="B61">
        <f>IF(EvaluationForm!$F$43&gt;=1,1,0)</f>
        <v>0</v>
      </c>
    </row>
    <row r="62" spans="1:2" x14ac:dyDescent="0.35">
      <c r="A62" t="s">
        <v>222</v>
      </c>
      <c r="B62">
        <f>IF(EvaluationForm!$F$43&gt;=2,1,0)</f>
        <v>0</v>
      </c>
    </row>
    <row r="63" spans="1:2" x14ac:dyDescent="0.35">
      <c r="A63" t="s">
        <v>223</v>
      </c>
      <c r="B63">
        <f>IF(EvaluationForm!$F$43&gt;=3,2,0)</f>
        <v>0</v>
      </c>
    </row>
    <row r="64" spans="1:2" x14ac:dyDescent="0.35">
      <c r="A64" t="s">
        <v>224</v>
      </c>
      <c r="B64">
        <f>IF(EvaluationForm!$F$43&gt;=4,2,0)</f>
        <v>0</v>
      </c>
    </row>
    <row r="65" spans="1:2" x14ac:dyDescent="0.35">
      <c r="A65" t="s">
        <v>225</v>
      </c>
      <c r="B65">
        <f>IF(EvaluationForm!$F$43&gt;=5,2,0)</f>
        <v>0</v>
      </c>
    </row>
    <row r="66" spans="1:2" x14ac:dyDescent="0.35">
      <c r="A66" t="s">
        <v>226</v>
      </c>
      <c r="B66">
        <f>IF(EvaluationForm!$F$44&gt;=1,1,0)</f>
        <v>0</v>
      </c>
    </row>
    <row r="67" spans="1:2" x14ac:dyDescent="0.35">
      <c r="A67" t="s">
        <v>227</v>
      </c>
      <c r="B67">
        <f>IF(EvaluationForm!$F$44&gt;=2,1,0)</f>
        <v>0</v>
      </c>
    </row>
    <row r="68" spans="1:2" x14ac:dyDescent="0.35">
      <c r="A68" t="s">
        <v>228</v>
      </c>
      <c r="B68">
        <f>IF(EvaluationForm!$F$44&gt;=3,2,0)</f>
        <v>0</v>
      </c>
    </row>
    <row r="69" spans="1:2" x14ac:dyDescent="0.35">
      <c r="A69" t="s">
        <v>229</v>
      </c>
      <c r="B69">
        <f>IF(EvaluationForm!$F$44&gt;=4,2,0)</f>
        <v>0</v>
      </c>
    </row>
    <row r="70" spans="1:2" x14ac:dyDescent="0.35">
      <c r="A70" t="s">
        <v>230</v>
      </c>
      <c r="B70">
        <f>IF(EvaluationForm!$F$44&gt;=5,2,0)</f>
        <v>0</v>
      </c>
    </row>
    <row r="71" spans="1:2" x14ac:dyDescent="0.35">
      <c r="A71" t="s">
        <v>231</v>
      </c>
      <c r="B71">
        <f>IF(EvaluationForm!$F$45&gt;=1,1,0)</f>
        <v>0</v>
      </c>
    </row>
    <row r="72" spans="1:2" x14ac:dyDescent="0.35">
      <c r="A72" t="s">
        <v>232</v>
      </c>
      <c r="B72">
        <f>IF(EvaluationForm!$F$45&gt;=2,1,0)</f>
        <v>0</v>
      </c>
    </row>
    <row r="73" spans="1:2" x14ac:dyDescent="0.35">
      <c r="A73" t="s">
        <v>233</v>
      </c>
      <c r="B73">
        <f>IF(EvaluationForm!$F$45&gt;=3,2,0)</f>
        <v>0</v>
      </c>
    </row>
    <row r="74" spans="1:2" x14ac:dyDescent="0.35">
      <c r="A74" t="s">
        <v>234</v>
      </c>
      <c r="B74">
        <f>IF(EvaluationForm!$F$45&gt;=4,2,0)</f>
        <v>0</v>
      </c>
    </row>
    <row r="75" spans="1:2" x14ac:dyDescent="0.35">
      <c r="A75" t="s">
        <v>235</v>
      </c>
      <c r="B75">
        <f>IF(EvaluationForm!$F$45&gt;=5,2,0)</f>
        <v>0</v>
      </c>
    </row>
    <row r="76" spans="1:2" x14ac:dyDescent="0.35">
      <c r="A76" t="s">
        <v>236</v>
      </c>
      <c r="B76">
        <f>IF(EvaluationForm!$D$35&gt;=1,1,0)</f>
        <v>0</v>
      </c>
    </row>
    <row r="77" spans="1:2" x14ac:dyDescent="0.35">
      <c r="A77" t="s">
        <v>237</v>
      </c>
      <c r="B77">
        <f>IF(EvaluationForm!$D$35&gt;=2,1,0)</f>
        <v>0</v>
      </c>
    </row>
    <row r="78" spans="1:2" x14ac:dyDescent="0.35">
      <c r="A78" t="s">
        <v>238</v>
      </c>
      <c r="B78">
        <f>IF(EvaluationForm!$D$35&gt;=3,2,0)</f>
        <v>0</v>
      </c>
    </row>
    <row r="79" spans="1:2" x14ac:dyDescent="0.35">
      <c r="A79" t="s">
        <v>239</v>
      </c>
      <c r="B79">
        <f>IF(EvaluationForm!$D$35&gt;=4,2,0)</f>
        <v>0</v>
      </c>
    </row>
    <row r="80" spans="1:2" x14ac:dyDescent="0.35">
      <c r="A80" t="s">
        <v>240</v>
      </c>
      <c r="B80">
        <f>IF(EvaluationForm!$D$35&gt;=5,2,0)</f>
        <v>0</v>
      </c>
    </row>
    <row r="81" spans="1:2" x14ac:dyDescent="0.35">
      <c r="A81" t="s">
        <v>241</v>
      </c>
      <c r="B81">
        <f>IF(EvaluationForm!$D$36&gt;=1,1,0)</f>
        <v>0</v>
      </c>
    </row>
    <row r="82" spans="1:2" x14ac:dyDescent="0.35">
      <c r="A82" t="s">
        <v>242</v>
      </c>
      <c r="B82">
        <f>IF(EvaluationForm!$D$36&gt;=2,1,0)</f>
        <v>0</v>
      </c>
    </row>
    <row r="83" spans="1:2" x14ac:dyDescent="0.35">
      <c r="A83" t="s">
        <v>243</v>
      </c>
      <c r="B83">
        <f>IF(EvaluationForm!$D$36&gt;=3,2,0)</f>
        <v>0</v>
      </c>
    </row>
    <row r="84" spans="1:2" x14ac:dyDescent="0.35">
      <c r="A84" t="s">
        <v>244</v>
      </c>
      <c r="B84">
        <f>IF(EvaluationForm!$D$36&gt;=4,2,0)</f>
        <v>0</v>
      </c>
    </row>
    <row r="85" spans="1:2" x14ac:dyDescent="0.35">
      <c r="A85" t="s">
        <v>245</v>
      </c>
      <c r="B85">
        <f>IF(EvaluationForm!$D$36&gt;=5,2,0)</f>
        <v>0</v>
      </c>
    </row>
    <row r="86" spans="1:2" x14ac:dyDescent="0.35">
      <c r="A86" t="s">
        <v>246</v>
      </c>
      <c r="B86">
        <f>IF(EvaluationForm!$D$37&gt;=1,1,0)</f>
        <v>0</v>
      </c>
    </row>
    <row r="87" spans="1:2" x14ac:dyDescent="0.35">
      <c r="A87" t="s">
        <v>247</v>
      </c>
      <c r="B87">
        <f>IF(EvaluationForm!$D$37&gt;=2,1,0)</f>
        <v>0</v>
      </c>
    </row>
    <row r="88" spans="1:2" x14ac:dyDescent="0.35">
      <c r="A88" t="s">
        <v>248</v>
      </c>
      <c r="B88">
        <f>IF(EvaluationForm!$D$37&gt;=3,2,0)</f>
        <v>0</v>
      </c>
    </row>
    <row r="89" spans="1:2" x14ac:dyDescent="0.35">
      <c r="A89" t="s">
        <v>249</v>
      </c>
      <c r="B89">
        <f>IF(EvaluationForm!$D$37&gt;=4,2,0)</f>
        <v>0</v>
      </c>
    </row>
    <row r="90" spans="1:2" x14ac:dyDescent="0.35">
      <c r="A90" t="s">
        <v>163</v>
      </c>
      <c r="B90">
        <f>IF(EvaluationForm!$D$37&gt;=5,2,0)</f>
        <v>0</v>
      </c>
    </row>
  </sheetData>
  <sheetProtection formatCells="0" formatColumns="0" formatRows="0" insertColumns="0" insertRows="0" insertHyperlinks="0" deleteColumns="0" deleteRows="0" sort="0" autoFilter="0" pivotTables="0"/>
  <pageMargins left="0.7" right="0.7" top="0.75" bottom="0.75" header="0.3" footer="0.3"/>
  <pageSetup paperSize="9" orientation="portrait" horizontalDpi="4294967293"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9b9167f2-47a5-4869-959a-bc28f7ddb432">
      <UserInfo>
        <DisplayName>Ryan Moyer</DisplayName>
        <AccountId>254</AccountId>
        <AccountType/>
      </UserInfo>
      <UserInfo>
        <DisplayName>Lisa Schindler Murray</DisplayName>
        <AccountId>255</AccountId>
        <AccountType/>
      </UserInfo>
      <UserInfo>
        <DisplayName>Muriuki, Tabitha</DisplayName>
        <AccountId>256</AccountId>
        <AccountType/>
      </UserInfo>
      <UserInfo>
        <DisplayName>scott.settelmyer</DisplayName>
        <AccountId>183</AccountId>
        <AccountType/>
      </UserInfo>
    </SharedWithUsers>
    <lcf76f155ced4ddcb4097134ff3c332f xmlns="64b17508-8aa9-4c80-81e8-4a4bde55a466">
      <Terms xmlns="http://schemas.microsoft.com/office/infopath/2007/PartnerControls"/>
    </lcf76f155ced4ddcb4097134ff3c332f>
    <TaxCatchAll xmlns="9b9167f2-47a5-4869-959a-bc28f7ddb432"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F7377B822FF634F82C42118CA4BF960" ma:contentTypeVersion="18" ma:contentTypeDescription="Crear nuevo documento." ma:contentTypeScope="" ma:versionID="2a867a5f65fe9030e2587dd1db2d7ab0">
  <xsd:schema xmlns:xsd="http://www.w3.org/2001/XMLSchema" xmlns:xs="http://www.w3.org/2001/XMLSchema" xmlns:p="http://schemas.microsoft.com/office/2006/metadata/properties" xmlns:ns2="64b17508-8aa9-4c80-81e8-4a4bde55a466" xmlns:ns3="9b9167f2-47a5-4869-959a-bc28f7ddb432" targetNamespace="http://schemas.microsoft.com/office/2006/metadata/properties" ma:root="true" ma:fieldsID="e50e700c4678c15da3d0e09f86017c23" ns2:_="" ns3:_="">
    <xsd:import namespace="64b17508-8aa9-4c80-81e8-4a4bde55a466"/>
    <xsd:import namespace="9b9167f2-47a5-4869-959a-bc28f7ddb432"/>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17508-8aa9-4c80-81e8-4a4bde55a46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058daf86-3795-4ffd-9ea7-f0b2d2040fe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9167f2-47a5-4869-959a-bc28f7ddb432"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d8c4aba6-b038-4985-9f05-fa04ecc29e31}" ma:internalName="TaxCatchAll" ma:showField="CatchAllData" ma:web="9b9167f2-47a5-4869-959a-bc28f7ddb43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204A35-2E06-4601-8ACF-B9837230D927}">
  <ds:schemaRefs>
    <ds:schemaRef ds:uri="http://schemas.microsoft.com/office/2006/metadata/properties"/>
    <ds:schemaRef ds:uri="http://schemas.microsoft.com/office/infopath/2007/PartnerControls"/>
    <ds:schemaRef ds:uri="9b9167f2-47a5-4869-959a-bc28f7ddb432"/>
    <ds:schemaRef ds:uri="64b17508-8aa9-4c80-81e8-4a4bde55a466"/>
  </ds:schemaRefs>
</ds:datastoreItem>
</file>

<file path=customXml/itemProps2.xml><?xml version="1.0" encoding="utf-8"?>
<ds:datastoreItem xmlns:ds="http://schemas.openxmlformats.org/officeDocument/2006/customXml" ds:itemID="{D70B3A54-7B1B-41E3-8F54-9992817A3005}">
  <ds:schemaRefs>
    <ds:schemaRef ds:uri="http://schemas.microsoft.com/sharepoint/v3/contenttype/forms"/>
  </ds:schemaRefs>
</ds:datastoreItem>
</file>

<file path=customXml/itemProps3.xml><?xml version="1.0" encoding="utf-8"?>
<ds:datastoreItem xmlns:ds="http://schemas.openxmlformats.org/officeDocument/2006/customXml" ds:itemID="{2C7FF894-4727-4153-9F0A-4291F769D3C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4b17508-8aa9-4c80-81e8-4a4bde55a466"/>
    <ds:schemaRef ds:uri="9b9167f2-47a5-4869-959a-bc28f7ddb4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c4de61a9-99b4-4c6a-962e-bd856602e8be}" enabled="0" method="" siteId="{c4de61a9-99b4-4c6a-962e-bd856602e8b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11</vt:i4>
      </vt:variant>
    </vt:vector>
  </HeadingPairs>
  <TitlesOfParts>
    <vt:vector size="20" baseType="lpstr">
      <vt:lpstr>Start here</vt:lpstr>
      <vt:lpstr>1.0 Design for Sustainability</vt:lpstr>
      <vt:lpstr>2.0 Local and Contextual</vt:lpstr>
      <vt:lpstr>3.0 Employ Best Practice</vt:lpstr>
      <vt:lpstr>4.0 Safeguard Nature</vt:lpstr>
      <vt:lpstr>5.0 Empower People</vt:lpstr>
      <vt:lpstr>6.0 High Integrity Capital</vt:lpstr>
      <vt:lpstr>EvaluationForm</vt:lpstr>
      <vt:lpstr>Macro</vt:lpstr>
      <vt:lpstr>'2.0 Local and Contextual'!_Toc173834448</vt:lpstr>
      <vt:lpstr>'3.0 Employ Best Practice'!_Toc226811069</vt:lpstr>
      <vt:lpstr>'6.0 High Integrity Capital'!_Toc226811100</vt:lpstr>
      <vt:lpstr>actReg</vt:lpstr>
      <vt:lpstr>actRegCode</vt:lpstr>
      <vt:lpstr>actRegValue</vt:lpstr>
      <vt:lpstr>class0</vt:lpstr>
      <vt:lpstr>class1</vt:lpstr>
      <vt:lpstr>class2</vt:lpstr>
      <vt:lpstr>data</vt:lpstr>
      <vt:lpstr>regData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Administrator</dc:creator>
  <cp:keywords/>
  <dc:description/>
  <cp:lastModifiedBy>Mark Beeston</cp:lastModifiedBy>
  <cp:revision/>
  <dcterms:created xsi:type="dcterms:W3CDTF">2017-01-31T13:43:26Z</dcterms:created>
  <dcterms:modified xsi:type="dcterms:W3CDTF">2026-07-24T23:46:34Z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0x0101003F7377B822FF634F82C42118CA4BF960</vt:lpwstr>
  </property>
  <property fmtid="{D5CDD505-2E9C-101B-9397-08002B2CF9AE}" pid="4" name="ComplianceAssetId">
    <vt:lpwstr/>
  </property>
  <property fmtid="{D5CDD505-2E9C-101B-9397-08002B2CF9AE}" pid="5" name="_ExtendedDescription">
    <vt:lpwstr/>
  </property>
  <property fmtid="{D5CDD505-2E9C-101B-9397-08002B2CF9AE}" pid="6" name="_activity">
    <vt:lpwstr>{"FileActivityType":"9","FileActivityTimeStamp":"2024-04-18T14:57:48.123Z","FileActivityUsersOnPage":[{"DisplayName":"Mark Beeston","Id":"mbeeston@conservation.org"}],"FileActivityNavigationId":null}</vt:lpwstr>
  </property>
  <property fmtid="{D5CDD505-2E9C-101B-9397-08002B2CF9AE}" pid="7" name="TriggerFlowInfo">
    <vt:lpwstr/>
  </property>
</Properties>
</file>