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richardwatt/Downloads/RV_ Updated wheels with logos/"/>
    </mc:Choice>
  </mc:AlternateContent>
  <xr:revisionPtr revIDLastSave="0" documentId="8_{5D08844B-A651-FC44-99C4-B9586BDA374D}" xr6:coauthVersionLast="47" xr6:coauthVersionMax="47" xr10:uidLastSave="{00000000-0000-0000-0000-000000000000}"/>
  <bookViews>
    <workbookView xWindow="2120" yWindow="7420" windowWidth="19420" windowHeight="11500" xr2:uid="{00000000-000D-0000-FFFF-FFFF00000000}"/>
  </bookViews>
  <sheets>
    <sheet name="Comece aqui" sheetId="16" r:id="rId1"/>
    <sheet name="1.0 Proteger a natureza" sheetId="11" r:id="rId2"/>
    <sheet name="2.0 Capacitar pessoas" sheetId="6" r:id="rId3"/>
    <sheet name="3.0 Empregar as melhores pratic" sheetId="12" r:id="rId4"/>
    <sheet name="4.0 Local e Contextual" sheetId="13" r:id="rId5"/>
    <sheet name="5.0 Capital de alta integridade" sheetId="14" r:id="rId6"/>
    <sheet name="6.0 Design par sustenabilidad" sheetId="15" r:id="rId7"/>
    <sheet name="Formulario de avaliacao" sheetId="1" r:id="rId8"/>
    <sheet name="Macro" sheetId="4" r:id="rId9"/>
  </sheets>
  <definedNames>
    <definedName name="actReg">Macro!$F$6</definedName>
    <definedName name="actRegCode">Macro!$F$8</definedName>
    <definedName name="actRegValue">Macro!$F$7</definedName>
    <definedName name="class0">Macro!$F$2</definedName>
    <definedName name="class1">Macro!$F$3</definedName>
    <definedName name="clsValue">Macro!$G$2:$H$3</definedName>
    <definedName name="data">Macro!$A$1:$B$90</definedName>
    <definedName name="regData">Macro!$A$1:$B$90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5" l="1"/>
  <c r="C49" i="15"/>
  <c r="D49" i="15"/>
  <c r="E49" i="15"/>
  <c r="F49" i="15"/>
  <c r="G51" i="11" l="1"/>
  <c r="F51" i="11"/>
  <c r="E51" i="11"/>
  <c r="D51" i="11"/>
  <c r="C51" i="11"/>
  <c r="B51" i="11"/>
  <c r="G57" i="15" l="1"/>
  <c r="F57" i="15"/>
  <c r="F58" i="15" s="1"/>
  <c r="E57" i="15"/>
  <c r="E58" i="15" s="1"/>
  <c r="D57" i="15"/>
  <c r="D58" i="15" s="1"/>
  <c r="C57" i="15"/>
  <c r="C58" i="15" s="1"/>
  <c r="B57" i="15"/>
  <c r="B58" i="15" s="1"/>
  <c r="G53" i="15"/>
  <c r="G54" i="15" s="1"/>
  <c r="F53" i="15"/>
  <c r="F54" i="15" s="1"/>
  <c r="E53" i="15"/>
  <c r="E54" i="15" s="1"/>
  <c r="D53" i="15"/>
  <c r="D54" i="15" s="1"/>
  <c r="C53" i="15"/>
  <c r="C54" i="15" s="1"/>
  <c r="B53" i="15"/>
  <c r="B54" i="15" s="1"/>
  <c r="B50" i="15"/>
  <c r="G58" i="15"/>
  <c r="G49" i="15"/>
  <c r="G50" i="15" s="1"/>
  <c r="F50" i="15"/>
  <c r="E50" i="15"/>
  <c r="D50" i="15"/>
  <c r="C50" i="15"/>
  <c r="E48" i="15" l="1"/>
  <c r="F48" i="15" s="1"/>
  <c r="C48" i="15" s="1"/>
  <c r="B27" i="1" s="1"/>
  <c r="E56" i="15"/>
  <c r="F56" i="15" s="1"/>
  <c r="C56" i="15" s="1"/>
  <c r="B29" i="1" s="1"/>
  <c r="E52" i="15"/>
  <c r="F52" i="15" s="1"/>
  <c r="C52" i="15" s="1"/>
  <c r="B28" i="1" s="1"/>
  <c r="F53" i="14" l="1"/>
  <c r="F54" i="14" s="1"/>
  <c r="E53" i="14"/>
  <c r="E54" i="14" s="1"/>
  <c r="D53" i="14"/>
  <c r="D54" i="14" s="1"/>
  <c r="C53" i="14"/>
  <c r="C54" i="14" s="1"/>
  <c r="B53" i="14"/>
  <c r="B54" i="14" s="1"/>
  <c r="G49" i="14"/>
  <c r="G50" i="14" s="1"/>
  <c r="F49" i="14"/>
  <c r="F50" i="14" s="1"/>
  <c r="E49" i="14"/>
  <c r="E50" i="14" s="1"/>
  <c r="D49" i="14"/>
  <c r="D50" i="14" s="1"/>
  <c r="C49" i="14"/>
  <c r="C50" i="14" s="1"/>
  <c r="B49" i="14"/>
  <c r="B50" i="14" s="1"/>
  <c r="F45" i="14"/>
  <c r="F46" i="14" s="1"/>
  <c r="E45" i="14"/>
  <c r="E46" i="14" s="1"/>
  <c r="D45" i="14"/>
  <c r="D46" i="14" s="1"/>
  <c r="C45" i="14"/>
  <c r="C46" i="14" s="1"/>
  <c r="B45" i="14"/>
  <c r="B46" i="14" s="1"/>
  <c r="G53" i="14"/>
  <c r="G54" i="14" s="1"/>
  <c r="G45" i="14"/>
  <c r="G46" i="14" s="1"/>
  <c r="E52" i="14" l="1"/>
  <c r="F52" i="14" s="1"/>
  <c r="C52" i="14" s="1"/>
  <c r="B25" i="1" s="1"/>
  <c r="E48" i="14"/>
  <c r="F48" i="14" s="1"/>
  <c r="C48" i="14" s="1"/>
  <c r="B24" i="1" s="1"/>
  <c r="E44" i="14"/>
  <c r="F44" i="14" s="1"/>
  <c r="C44" i="14" s="1"/>
  <c r="B23" i="1" s="1"/>
  <c r="G52" i="13" l="1"/>
  <c r="G53" i="13" s="1"/>
  <c r="F52" i="13"/>
  <c r="F53" i="13" s="1"/>
  <c r="E52" i="13"/>
  <c r="E53" i="13" s="1"/>
  <c r="D52" i="13"/>
  <c r="D53" i="13" s="1"/>
  <c r="C52" i="13"/>
  <c r="C53" i="13" s="1"/>
  <c r="B52" i="13"/>
  <c r="B53" i="13" s="1"/>
  <c r="G48" i="13"/>
  <c r="G49" i="13" s="1"/>
  <c r="F48" i="13"/>
  <c r="F49" i="13" s="1"/>
  <c r="E48" i="13"/>
  <c r="E49" i="13" s="1"/>
  <c r="D48" i="13"/>
  <c r="D49" i="13" s="1"/>
  <c r="C48" i="13"/>
  <c r="C49" i="13" s="1"/>
  <c r="B48" i="13"/>
  <c r="B49" i="13" s="1"/>
  <c r="G44" i="13"/>
  <c r="G45" i="13" s="1"/>
  <c r="F44" i="13"/>
  <c r="F45" i="13" s="1"/>
  <c r="E44" i="13"/>
  <c r="E45" i="13" s="1"/>
  <c r="D44" i="13"/>
  <c r="D45" i="13" s="1"/>
  <c r="C44" i="13"/>
  <c r="C45" i="13" s="1"/>
  <c r="B44" i="13"/>
  <c r="B45" i="13" s="1"/>
  <c r="E43" i="13" l="1"/>
  <c r="F43" i="13" s="1"/>
  <c r="C43" i="13" s="1"/>
  <c r="B19" i="1" s="1"/>
  <c r="E47" i="13"/>
  <c r="F47" i="13" s="1"/>
  <c r="C47" i="13" s="1"/>
  <c r="B20" i="1" s="1"/>
  <c r="E51" i="13"/>
  <c r="F51" i="13" s="1"/>
  <c r="C51" i="13" s="1"/>
  <c r="B21" i="1" s="1"/>
  <c r="G45" i="12" l="1"/>
  <c r="G46" i="12" s="1"/>
  <c r="F45" i="12"/>
  <c r="F46" i="12" s="1"/>
  <c r="E45" i="12"/>
  <c r="E46" i="12" s="1"/>
  <c r="D45" i="12"/>
  <c r="D46" i="12" s="1"/>
  <c r="C45" i="12"/>
  <c r="C46" i="12" s="1"/>
  <c r="B45" i="12"/>
  <c r="B46" i="12" s="1"/>
  <c r="F41" i="12"/>
  <c r="F42" i="12" s="1"/>
  <c r="E41" i="12"/>
  <c r="E42" i="12" s="1"/>
  <c r="D41" i="12"/>
  <c r="D42" i="12" s="1"/>
  <c r="C41" i="12"/>
  <c r="C42" i="12" s="1"/>
  <c r="B41" i="12"/>
  <c r="B42" i="12" s="1"/>
  <c r="G37" i="12"/>
  <c r="G38" i="12" s="1"/>
  <c r="F37" i="12"/>
  <c r="F38" i="12" s="1"/>
  <c r="E37" i="12"/>
  <c r="E38" i="12" s="1"/>
  <c r="D37" i="12"/>
  <c r="D38" i="12" s="1"/>
  <c r="C37" i="12"/>
  <c r="C38" i="12" s="1"/>
  <c r="B37" i="12"/>
  <c r="B38" i="12" s="1"/>
  <c r="G41" i="12"/>
  <c r="G42" i="12" s="1"/>
  <c r="E36" i="12" l="1"/>
  <c r="F36" i="12" s="1"/>
  <c r="C36" i="12" s="1"/>
  <c r="B15" i="1" s="1"/>
  <c r="E44" i="12"/>
  <c r="F44" i="12" s="1"/>
  <c r="C44" i="12" s="1"/>
  <c r="B17" i="1" s="1"/>
  <c r="E40" i="12"/>
  <c r="F40" i="12" s="1"/>
  <c r="C40" i="12" s="1"/>
  <c r="B16" i="1" s="1"/>
  <c r="G71" i="6" l="1"/>
  <c r="G72" i="6" s="1"/>
  <c r="F71" i="6"/>
  <c r="F72" i="6" s="1"/>
  <c r="E71" i="6"/>
  <c r="E72" i="6" s="1"/>
  <c r="D71" i="6"/>
  <c r="D72" i="6" s="1"/>
  <c r="C71" i="6"/>
  <c r="C72" i="6" s="1"/>
  <c r="B71" i="6"/>
  <c r="B72" i="6" s="1"/>
  <c r="G79" i="6"/>
  <c r="G80" i="6" s="1"/>
  <c r="F79" i="6"/>
  <c r="F80" i="6" s="1"/>
  <c r="E79" i="6"/>
  <c r="E80" i="6" s="1"/>
  <c r="D79" i="6"/>
  <c r="D80" i="6" s="1"/>
  <c r="C79" i="6"/>
  <c r="C80" i="6" s="1"/>
  <c r="B79" i="6"/>
  <c r="B80" i="6" s="1"/>
  <c r="G75" i="6"/>
  <c r="G76" i="6" s="1"/>
  <c r="F75" i="6"/>
  <c r="F76" i="6" s="1"/>
  <c r="E75" i="6"/>
  <c r="E76" i="6" s="1"/>
  <c r="D75" i="6"/>
  <c r="D76" i="6" s="1"/>
  <c r="C75" i="6"/>
  <c r="C76" i="6" s="1"/>
  <c r="B75" i="6"/>
  <c r="B76" i="6" s="1"/>
  <c r="G59" i="11"/>
  <c r="G60" i="11" s="1"/>
  <c r="F59" i="11"/>
  <c r="F60" i="11" s="1"/>
  <c r="E59" i="11"/>
  <c r="E60" i="11" s="1"/>
  <c r="D59" i="11"/>
  <c r="D60" i="11" s="1"/>
  <c r="C59" i="11"/>
  <c r="C60" i="11" s="1"/>
  <c r="B59" i="11"/>
  <c r="B60" i="11" s="1"/>
  <c r="G55" i="11"/>
  <c r="G56" i="11" s="1"/>
  <c r="F55" i="11"/>
  <c r="F56" i="11" s="1"/>
  <c r="E55" i="11"/>
  <c r="E56" i="11" s="1"/>
  <c r="D55" i="11"/>
  <c r="D56" i="11" s="1"/>
  <c r="C55" i="11"/>
  <c r="C56" i="11" s="1"/>
  <c r="B55" i="11"/>
  <c r="B56" i="11" s="1"/>
  <c r="G52" i="11"/>
  <c r="F52" i="11"/>
  <c r="E52" i="11"/>
  <c r="D52" i="11"/>
  <c r="C52" i="11"/>
  <c r="B52" i="11"/>
  <c r="E58" i="11" l="1"/>
  <c r="F58" i="11" s="1"/>
  <c r="C58" i="11" s="1"/>
  <c r="B9" i="1" s="1"/>
  <c r="E50" i="11"/>
  <c r="F50" i="11" s="1"/>
  <c r="C50" i="11" s="1"/>
  <c r="B7" i="1" s="1"/>
  <c r="E78" i="6"/>
  <c r="F78" i="6" s="1"/>
  <c r="C78" i="6" s="1"/>
  <c r="B13" i="1" s="1"/>
  <c r="E74" i="6"/>
  <c r="F74" i="6" s="1"/>
  <c r="C74" i="6" s="1"/>
  <c r="B12" i="1" s="1"/>
  <c r="E70" i="6"/>
  <c r="F70" i="6" s="1"/>
  <c r="C70" i="6" s="1"/>
  <c r="B11" i="1" s="1"/>
  <c r="B19" i="4" s="1"/>
  <c r="E54" i="11"/>
  <c r="F54" i="11" s="1"/>
  <c r="C54" i="11" s="1"/>
  <c r="B8" i="1" s="1"/>
  <c r="B79" i="4"/>
  <c r="B58" i="4" l="1"/>
  <c r="B57" i="4"/>
  <c r="B59" i="4"/>
  <c r="B60" i="4"/>
  <c r="B56" i="4"/>
  <c r="B39" i="4"/>
  <c r="B38" i="4"/>
  <c r="B37" i="4"/>
  <c r="B36" i="4"/>
  <c r="B40" i="4"/>
  <c r="B90" i="4"/>
  <c r="F7" i="4" s="1"/>
  <c r="F8" i="4" s="1"/>
  <c r="B89" i="4"/>
  <c r="B88" i="4"/>
  <c r="B87" i="4"/>
  <c r="B86" i="4"/>
  <c r="B80" i="4"/>
  <c r="B78" i="4"/>
  <c r="B77" i="4"/>
  <c r="B76" i="4"/>
  <c r="B20" i="4"/>
  <c r="B16" i="4"/>
  <c r="B17" i="4"/>
  <c r="B18" i="4"/>
  <c r="B50" i="4" l="1"/>
  <c r="B49" i="4"/>
  <c r="B46" i="4"/>
  <c r="B47" i="4"/>
  <c r="B48" i="4"/>
  <c r="B54" i="4"/>
  <c r="B55" i="4"/>
  <c r="B53" i="4"/>
  <c r="B52" i="4"/>
  <c r="B51" i="4"/>
  <c r="B44" i="4"/>
  <c r="B43" i="4"/>
  <c r="B42" i="4"/>
  <c r="B41" i="4"/>
  <c r="B45" i="4"/>
  <c r="B33" i="4"/>
  <c r="B32" i="4"/>
  <c r="B31" i="4"/>
  <c r="B35" i="4"/>
  <c r="B34" i="4"/>
  <c r="B30" i="4"/>
  <c r="B29" i="4"/>
  <c r="B26" i="4"/>
  <c r="B27" i="4"/>
  <c r="B28" i="4"/>
  <c r="B13" i="4"/>
  <c r="B11" i="4"/>
  <c r="B14" i="4"/>
  <c r="B12" i="4"/>
  <c r="B15" i="4"/>
  <c r="B82" i="4"/>
  <c r="B81" i="4"/>
  <c r="B85" i="4"/>
  <c r="B84" i="4"/>
  <c r="B83" i="4"/>
  <c r="B25" i="4"/>
  <c r="B23" i="4"/>
  <c r="B22" i="4"/>
  <c r="B21" i="4"/>
  <c r="B24" i="4"/>
  <c r="B5" i="4"/>
  <c r="B4" i="4"/>
  <c r="B1" i="4"/>
  <c r="B3" i="4"/>
  <c r="B2" i="4"/>
  <c r="B72" i="4"/>
  <c r="B73" i="4"/>
  <c r="B71" i="4"/>
  <c r="B75" i="4"/>
  <c r="B74" i="4"/>
  <c r="B62" i="4"/>
  <c r="B64" i="4"/>
  <c r="B61" i="4"/>
  <c r="B65" i="4"/>
  <c r="B63" i="4"/>
  <c r="B70" i="4"/>
  <c r="B66" i="4"/>
  <c r="B67" i="4"/>
  <c r="B69" i="4"/>
  <c r="B68" i="4"/>
  <c r="B8" i="4"/>
  <c r="B6" i="4"/>
  <c r="B7" i="4"/>
  <c r="B10" i="4"/>
  <c r="B9" i="4"/>
</calcChain>
</file>

<file path=xl/sharedStrings.xml><?xml version="1.0" encoding="utf-8"?>
<sst xmlns="http://schemas.openxmlformats.org/spreadsheetml/2006/main" count="626" uniqueCount="478">
  <si>
    <t>N/A</t>
  </si>
  <si>
    <t>1.3 Do no harm</t>
  </si>
  <si>
    <t>1.1 Conserve ecosystems</t>
  </si>
  <si>
    <t>1.2 Science-based project design</t>
  </si>
  <si>
    <t>5.1 Funding integrity</t>
  </si>
  <si>
    <t>NA</t>
  </si>
  <si>
    <t>5.2 Financial Transparency</t>
  </si>
  <si>
    <t>6.1 Project durability</t>
  </si>
  <si>
    <t>6.2 Risk assessments</t>
  </si>
  <si>
    <t>6.3 Risk mitigation</t>
  </si>
  <si>
    <t xml:space="preserve">ASSESSOR: </t>
  </si>
  <si>
    <t>AT.OU.1</t>
  </si>
  <si>
    <t>shade</t>
  </si>
  <si>
    <t>value</t>
  </si>
  <si>
    <t>class</t>
  </si>
  <si>
    <t>AT.OU.2</t>
  </si>
  <si>
    <t>class0</t>
  </si>
  <si>
    <t>AT.OU.3</t>
  </si>
  <si>
    <t>class1</t>
  </si>
  <si>
    <t>AT.OU.4</t>
  </si>
  <si>
    <t>AT.OU.5</t>
  </si>
  <si>
    <t>AT.IS.1</t>
  </si>
  <si>
    <t>EE.HL.5</t>
  </si>
  <si>
    <t>actReg</t>
  </si>
  <si>
    <t>AT.IS.2</t>
  </si>
  <si>
    <t>actRegValue</t>
  </si>
  <si>
    <t>AT.IS.3</t>
  </si>
  <si>
    <t>actRegCode</t>
  </si>
  <si>
    <t>AT.IS.4</t>
  </si>
  <si>
    <t>AT.IS.5</t>
  </si>
  <si>
    <t>AT.CN.1</t>
  </si>
  <si>
    <t>AT.CN.2</t>
  </si>
  <si>
    <t>AT.CN.3</t>
  </si>
  <si>
    <t>AT.CN.4</t>
  </si>
  <si>
    <t>AT.CN.5</t>
  </si>
  <si>
    <t>PC.SP.1</t>
  </si>
  <si>
    <t>PC.SP.2</t>
  </si>
  <si>
    <t>PC.SP.3</t>
  </si>
  <si>
    <t>PC.SP.4</t>
  </si>
  <si>
    <t>PC.SP.5</t>
  </si>
  <si>
    <t>PC.SC.1</t>
  </si>
  <si>
    <t>PC.SC.2</t>
  </si>
  <si>
    <t>PC.SC.3</t>
  </si>
  <si>
    <t>PC.SC.4</t>
  </si>
  <si>
    <t>PC.SC.5</t>
  </si>
  <si>
    <t>PC.WC.1</t>
  </si>
  <si>
    <t>PC.WC.2</t>
  </si>
  <si>
    <t>PC.WC.3</t>
  </si>
  <si>
    <t>PC.WC.4</t>
  </si>
  <si>
    <t>PC.WC.5</t>
  </si>
  <si>
    <t>SC.DP.1</t>
  </si>
  <si>
    <t>SC.DP.2</t>
  </si>
  <si>
    <t>SC.DP.3</t>
  </si>
  <si>
    <t>SC.DP.4</t>
  </si>
  <si>
    <t>SC.DP.5</t>
  </si>
  <si>
    <t>SC.DA.1</t>
  </si>
  <si>
    <t>SC.DA.2</t>
  </si>
  <si>
    <t>SC.DA.3</t>
  </si>
  <si>
    <t>SC.DA.4</t>
  </si>
  <si>
    <t>SC.DA.5</t>
  </si>
  <si>
    <t>SC.NU.1</t>
  </si>
  <si>
    <t>SC.NU.2</t>
  </si>
  <si>
    <t>SC.NU.3</t>
  </si>
  <si>
    <t>SC.NU.4</t>
  </si>
  <si>
    <t>SC.NU.5</t>
  </si>
  <si>
    <t>CS.AS.1</t>
  </si>
  <si>
    <t>CS.AS.2</t>
  </si>
  <si>
    <t>CS.AS.3</t>
  </si>
  <si>
    <t>CS.AS.4</t>
  </si>
  <si>
    <t>CS.AS.5</t>
  </si>
  <si>
    <t>CS.AT.1</t>
  </si>
  <si>
    <t>CS.AT.2</t>
  </si>
  <si>
    <t>CS.AT.3</t>
  </si>
  <si>
    <t>CS.AT.4</t>
  </si>
  <si>
    <t>CS.AT.5</t>
  </si>
  <si>
    <t>CS.SM.1</t>
  </si>
  <si>
    <t>CS.SM.2</t>
  </si>
  <si>
    <t>CS.SM.3</t>
  </si>
  <si>
    <t>CS.SM.4</t>
  </si>
  <si>
    <t>CS.SM.5</t>
  </si>
  <si>
    <t>EF.PR.1</t>
  </si>
  <si>
    <t>EF.PR.2</t>
  </si>
  <si>
    <t>EF.PR.3</t>
  </si>
  <si>
    <t>EF.PR.4</t>
  </si>
  <si>
    <t>EF.PR.5</t>
  </si>
  <si>
    <t>EF.HA.1</t>
  </si>
  <si>
    <t>EF.HA.2</t>
  </si>
  <si>
    <t>EF.HA.3</t>
  </si>
  <si>
    <t>EF.HA.4</t>
  </si>
  <si>
    <t>EF.HA.5</t>
  </si>
  <si>
    <t>EF.RS.1</t>
  </si>
  <si>
    <t>EF.RS.2</t>
  </si>
  <si>
    <t>EF.RS.3</t>
  </si>
  <si>
    <t>EF.RS.4</t>
  </si>
  <si>
    <t>EF.RS.5</t>
  </si>
  <si>
    <t>EE.LF.1</t>
  </si>
  <si>
    <t>EE.LF.2</t>
  </si>
  <si>
    <t>EE.LF.3</t>
  </si>
  <si>
    <t>EE.LF.4</t>
  </si>
  <si>
    <t>EE.LF.5</t>
  </si>
  <si>
    <t>EE.GF.1</t>
  </si>
  <si>
    <t>EE.GF.2</t>
  </si>
  <si>
    <t>EE.GF.3</t>
  </si>
  <si>
    <t>EE.GF.4</t>
  </si>
  <si>
    <t>EE.GF.5</t>
  </si>
  <si>
    <t>EE.HL.1</t>
  </si>
  <si>
    <t>EE.HL.2</t>
  </si>
  <si>
    <t>EE.HL.3</t>
  </si>
  <si>
    <t>EE.HL.4</t>
  </si>
  <si>
    <t>5.3 Agreements &amp; contracts</t>
  </si>
  <si>
    <t>https://oceanriskalliance.org/resource/launching-the-high-quality-blue-carbon-practitioners-guide/</t>
  </si>
  <si>
    <t>2.1 Social safeguards:</t>
  </si>
  <si>
    <t>2.2 Inclusive project design:</t>
  </si>
  <si>
    <t>2.3 Community equity:</t>
  </si>
  <si>
    <t>3.1 Appropriate interventions:</t>
  </si>
  <si>
    <t>3.2 Local Ecological Knowledge:</t>
  </si>
  <si>
    <t>3.3 Adaptive Management:</t>
  </si>
  <si>
    <t>4.1 Local and contextual:</t>
  </si>
  <si>
    <t>4.2 Local partnerships:</t>
  </si>
  <si>
    <t>4.3 Advance policy:</t>
  </si>
  <si>
    <t>Princípios do carbono azul de alta qualidade: Roda do progresso</t>
  </si>
  <si>
    <t>Instruções de uso:</t>
  </si>
  <si>
    <t>Comece com a planilha 1.0 Safeguard Nature.</t>
  </si>
  <si>
    <t xml:space="preserve">Selecione a primeira coluna em que o projeto atenda a todos os critérios relevantes, inserindo um 1 na linha abaixo. Se o projeto não atender a todos os critérios relevantes, selecione a coluna à esquerda. </t>
  </si>
  <si>
    <t xml:space="preserve">Tenha o cuidado de inserir apenas um 1 por linha. Todas as outras células em uma linha devem ser deixadas em branco. </t>
  </si>
  <si>
    <t>Repita o procedimento para todas as 6 planilhas e, em seguida, vá para a guia "Evaluation Form" (Formulário de avaliação) e clique em "Update Wheel" (Roda de atualização)</t>
  </si>
  <si>
    <t>Para obter mais informações ou encontrar recursos de apoio para a implementação de qualquer um dos princípios desta ferramenta, faça o download do High-Quality Blue Carbon Practitioner's Guide Version 1.0 aqui:</t>
  </si>
  <si>
    <t xml:space="preserve">Todos os números de seção do guia correspondem aos números desta ferramenta, e as listas de produtos de apoio são encontradas no final de cada capítulo. </t>
  </si>
  <si>
    <t>Seus comentários sobre a versão 1.0 são bem-vindos. Envie suas dúvidas para HQBC@oceanriskalliance.org</t>
  </si>
  <si>
    <t>1.0 Proteger a natureza</t>
  </si>
  <si>
    <t>1.1 Conservar os ecossistemas remanescentes intactos do nosso planeta</t>
  </si>
  <si>
    <t>1.1 Conservar os ecossistemas remanescentes  intactos  do nosso planeta</t>
  </si>
  <si>
    <t>Categoria</t>
  </si>
  <si>
    <t xml:space="preserve">- O projeto não realiza nenhuma atividade de divulgação externa nem discute os serviços de conservação e ecossistema recebidos com os participantes do projeto.
</t>
  </si>
  <si>
    <t>- A elaboração do projeto inclui atividades para discutir a importância do ecossistema-alvo com/para os participantes do projeto, mas não externamente
- As ligações entre conservação e benefícios para a comunidade são genéricas e não refletem o contexto do projeto ou o conhecimento ecológico local.</t>
  </si>
  <si>
    <t>- A elaboração do projeto inclui atividades para compartilhar a compreensão da importância do ecossistema-alvo com os participantes do projeto. 
- As atividades de divulgação externa - quando viáveis - promovem a conservação, mas não possuem nenhuma conexão com a prestação de serviços ecossistêmicos.</t>
  </si>
  <si>
    <t xml:space="preserve">- A elaboração do projeto inclui atividades para discutir a importância do ecossistema-alvo com as comunidades e desenvolve a capacidade da comunidade de ensinar outras pessoas. 
- As atividades de divulgação, quando viáveis, incluem a vinculação da conservação ao fornecimento de serviços ecossistêmicos que proporcionam benefícios tangíveis e refletem o conhecimento ecológico local.  </t>
  </si>
  <si>
    <t xml:space="preserve">- Realiza atividades de divulgação que vinculam a conservação ao fornecimento de serviços ecossistêmicos, que proporcionam benefícios tangíveis e refletem o conhecimento ecológico local.
- Aumentar a conscientização sobre a importância dos ecossistemas de carbono azul com diversas partes interessadas, como autoridades locais, pescadores e comunidades </t>
  </si>
  <si>
    <t>Seleção</t>
  </si>
  <si>
    <t>- Os esforços de conservação e restauração provavelmente melhoram levemente a diversidade e/ou a integridade do ecossistema, mas essas melhorias não podem ser documentadas, pois não há dados de referência.
- As metas de biodiversidade não estão integradas aos objetivos do projeto.</t>
  </si>
  <si>
    <t>- A conservação e a restauração da diversidade e da integridade do ecossistema levaram a mudanças positivas observáveis, mas o projeto não tem dados de referência em nível local para comparação.
- As metas de biodiversidade não estão integradas aos objetivos do projeto.</t>
  </si>
  <si>
    <t>- A conservação e a restauração da diversidade e da integridade do ecossistema levaram a melhorias comprovadas, mas os dados de referência incluem apenas espécies de flora/árvores.
- As metas de biodiversidade para a vegetação de mangue selecionada estão incluídas nas metas do projeto</t>
  </si>
  <si>
    <t>- O objetivo é conservar e restaurar totalmente a diversidade e a integridade do ecossistema com melhorias comprovadas em comparação com as linhas de base iniciais da flora e da fauna.
- As metas de biodiversidade para a vegetação e a fauna de mangue selecionadas estão incluídas nas metas do projeto.</t>
  </si>
  <si>
    <t>- Tentar conservar totalmente a biodiversidade e a integridade de ecossistemas intactos com base em dados de referência rigorosos.
- Integrar metas de biodiversidade específicas, mensuráveis, ambiciosas, realistas e com prazo determinado às metas do projeto.</t>
  </si>
  <si>
    <t>- Nenhum programa de monitoramento abrangente para a biodiversidade principal.
- Não há confirmação da presença ou ausência de espécies ameaçadas.</t>
  </si>
  <si>
    <t xml:space="preserve">- O programa de monitoramento se concentra no sucesso da recuperação/cobertura de dossel, mas inclui alguns dados de biodiversidade da flora
- Espécies ameaçadas, espécies indicadoras ou espécies comerciais não são consideradas na elaboração ou no monitoramento do projeto. 
</t>
  </si>
  <si>
    <t>- Programa de monitoramento da diversidade de flora/árvores relacionado às metas de restauração/conservação.
- Identificar espécies que são prioridade de conservação.
- Os dados são compartilhados externamente, acessíveis ao público ou publicados.</t>
  </si>
  <si>
    <t>- Programa de monitoramento direcionado relacionado às metas de restauração/conservação mais a biodiversidade chave selecionada (flora/árvores, espécies ameaçadas, espécies indicadoras ou espécies comerciais)
- Os dados são compartilhados externamente, acessíveis ao público ou publicados.</t>
  </si>
  <si>
    <t>- Implementar programas abrangentes de monitoramento da biodiversidade (por exemplo, espécies ameaçadas, espécies indicadoras ou espécies comerciais).
- Identificar espécies que são prioridade de conservação.
- Garantir a transparência dos dados e aumentar o conhecimento científico compartilhando-os publicamente.</t>
  </si>
  <si>
    <t>1.2 Elaborar projetos de acordo com protocolos de restauração ecológica com base científica</t>
  </si>
  <si>
    <t>- A elaboração do projeto não se baseia em nenhuma abordagem de melhores práticas aceitas
- Os planos de implementação não são revisados com os participantes do projeto e as partes interessadas 
- Nenhuma orientação externa foi incluída</t>
  </si>
  <si>
    <t>- A elaboração do projeto não se baseia em nenhuma abordagem de melhores práticas aceitas
-Os planos de implementação foram revisados pelos participantes do projeto e o feedback incorporado é limitado
- Nenhuma orientação externa foi incluída</t>
  </si>
  <si>
    <t>- A elaboração do projeto é baseada em um ou mais protocolos amplamente aceitos como prática recomendada e alinhados ao contexto do projeto.
- Os planos de implementação foram revisados pelos participantes e partes interessadas do projeto e seus comentários foram incorporados.
- A elaboração do projeto foi compartilhada para revisão ou orientação de terceiros/especialistas.</t>
  </si>
  <si>
    <t>- A elaboração do projeto baseia-se em um ou mais protocolos amplamente aceitos como prática recomendada e alinhados ao contexto do projeto. 
-Os planos de implementação foram elaborados em conjunto com os participantes do projeto e o feedback das partes interessadas foi incorporado. 
- A equipe do projeto recebeu treinamento em elaboração e implementação de projetos.</t>
  </si>
  <si>
    <t xml:space="preserve">- A elaboração do projeto baseia-se em um ou mais protocolos amplamente aceitos como prática recomendada e alinhados ao contexto do projeto.
- Trabalhar com os participantes do projeto e as partes interessadas para desenvolver planos de implementação e incorporar seus comentários.
- Submeter a elaboração do projeto a uma análise de terceiros/especialistas e/ou consulta pública.- A equipe do projeto recebeu treinamento em elaboração e implementação de projetos alinhados com modernas práticas recomendadas. </t>
  </si>
  <si>
    <t xml:space="preserve">- As metas do projeto não são informadas pelo uso de um local de referência, condições históricas do local ou outras evidências científicas. 
- O projeto não leva em consideração o conhecimento ecológico local. 
</t>
  </si>
  <si>
    <t xml:space="preserve">- As metas do projeto são informadas por locais de referência ou condições históricas do local.
- O conhecimento ecológico local é incluído informalmente. 
</t>
  </si>
  <si>
    <t>As metas de design do projeto são fortemente informadas pelas condições históricas do local, além de qualquer um dos seguintes itens: fir
- Sites de referência
- Conhecimento local
- Evidências científicas revisadas por pares relevantes localmente</t>
  </si>
  <si>
    <t>As metas de design do projeto são fortemente informadas pelas condições históricas do local, além de qualquer um dos dois itens a seguir: 
- Locais de referência
- Conhecimento local (inclusive conhecimento ecológico tradicional) e projeto inclusivo (inclusive participativo)
- Evidências científicas revisadas por pares localmente relevantes</t>
  </si>
  <si>
    <t>As metas de elaboração do projeto são fortemente informadas por todos os itens a seguir: 
- Locais de referência
- Condições históricas do localConhecimento local (inclusive conhecimento ecológico tradicional) e projetoinclusivo (inclusive participativo)
- Evidências científicas revisadas por pares localmente relevantes</t>
  </si>
  <si>
    <t xml:space="preserve">- As tendências locais na extensão do ecossistema, as mudanças no uso da terra e as influências a montante não se baseiam em dados espaciais nem são consideradas na seleção de intervenções
</t>
  </si>
  <si>
    <t>- As mudanças locais no uso da terra e as influências próximas a montante são consideradas na seleção das intervenções, mas não são confirmadas por mapeamento por satélite ou outras observações remotas</t>
  </si>
  <si>
    <t>- Dados de sensoriamento remoto, como imagens de satélite, são usados para mapear o local e selecionar protocolos de intervenção
- As influências a montante que afetam o local do projeto, as tendências na extensão do ecossistema ou a mudança no uso da terra não estão incluídas.</t>
  </si>
  <si>
    <t>Uso de sensoriamento remoto para:
- Identificar possíveis influências a montante que afetam o local do projeto
- Apoiar a seleção de protocolos de intervenção apropriados.</t>
  </si>
  <si>
    <r>
      <rPr>
        <sz val="12"/>
        <rFont val="Calibri Light"/>
        <family val="2"/>
        <scheme val="major"/>
      </rPr>
      <t xml:space="preserve">Uso de </t>
    </r>
    <r>
      <rPr>
        <sz val="12"/>
        <color rgb="FF000000"/>
        <rFont val="Calibri Light"/>
        <family val="2"/>
        <scheme val="major"/>
      </rPr>
      <t>sensoriamento remoto para:
- Observar e interpretar tendências locais na extensão do ecossistema e na mudança do uso da terra
- Identificar possíveis influências a montante que afetam o local do projeto
- Apoiar a seleção de protocolos de intervenção apropriados.</t>
    </r>
  </si>
  <si>
    <t>- O projeto não leva em consideração:
    - Requisitos hidrológicos
    - Requisitos de substrato
    - Salinidade
- Abordagens de intervenção não são projetadas para apoiar a recuperação de um ecossistema de biodiversidade (por exemplo, plantio em grade, linhas retas)</t>
  </si>
  <si>
    <t>- O desenho do projeto usa dados parciais para:
    - Requisitos hidrológicos
    - Requisitos de substrato
    - Salinidade
- As abordagens de intervenção não são projetadas para apoiar a recuperação de um ecossistema biodiverso, mas são mais adequadas às condições do local e têm maior taxa de sucesso.</t>
  </si>
  <si>
    <t>- O projeto mapeou a hidrologia, o substrato ou a salinidade do local.
- As intervenções primárias se concentram no plantio de uma ou duas espécies apropriadas de plantas/algas marinhas com base nos dados do local.
- Evita a abordagem de plantação ou intervenções que afetem negativamente a hidrologia.</t>
  </si>
  <si>
    <t>- O projeto mapeou a hidrologia, o substrato e a salinidade do local.
- As intervenções primárias consideram os processos naturais, como hidrologia, sedimentação e salinidade: por exemplo, reabertura de canais, alimentação de sedimentos e/ou redução da erosão, restauração de entradas de água doce.
- Plantio direcionado ou suplementar usando espécies ou métodos apropriados com base nos dados do local.</t>
  </si>
  <si>
    <t>- Considera os requisitos hidrológicos, de substrato, de salinidade
e requisitos de sedimentos.
- Use espécies apropriadas para a restauração,
bem como processos naturais de transição.
- Os planos de projeto visam apoiar a recuperação ou
manutenção de um ecossistema biodiverso.</t>
  </si>
  <si>
    <t>1.3 Não causar danos</t>
  </si>
  <si>
    <t>- Os projetos de restauração ou reflorestamento usam um projeto de plantação de monocultura que reduz a biodiversidade local. 
- As atividades do projeto incluem a conversão de sistemas existentes sem uma linha de raciocínio clara ou avaliação de impacto
- O projeto planta espécies invasoras ou não-nativas.</t>
  </si>
  <si>
    <t>- Os projetos de restauração ou reflorestamento usam um projeto de plantação de monocultura que reduz a biodiversidade local. 
- As atividades do projeto que incluem a conversão de sistemas existentes são baseadas em uma linha de raciocínio clara e na compreensão dos impactos
- O projeto trabalha apenas com espécies nativas.
- Os efeitos colaterais sobre as condições ambientais atuais decorrentes da implementação do projeto não são formalmente avaliados quanto aos riscos. 
- As emissões da implementação do projeto não são consideradas</t>
  </si>
  <si>
    <t>- A elaboração do projeto evita de forma eficiente a perda de biodiversidade.
- Quaisquer atividades que incluam a conversão de sistemas existentes são baseadas em uma linha de raciocínio clara e na avaliação do impacto.
- Não há introdução de espécies invasoras ou não-nativas.
- A redução da qualidade da água, o aumento da erosão, a sedimentação prejudicial ou outros efeitos colaterais da implementação do projeto são possivelmente de baixo impacto com base na elaboração do projeto, mas não são formalmente avaliados quanto ao risco. 
- As emissões da implementação do projeto não são consideradas</t>
  </si>
  <si>
    <t>- A elaboração do projeto evita de forma eficiente a perda de biodiversidade
- O projeto minimiza a perda de habitat; qualquer conversão é baseada em uma avaliação de impacto.
- Não há introdução de espécies invasoras ou não-nativas
- Evita a redução da qualidade da água, o aumento da erosão, a sedimentação prejudicial ou outros efeitos colaterais da implementação do projeto. 
- As emissões da implementação do projeto não são consideradas</t>
  </si>
  <si>
    <t>- Projeta atividades que evitam eficientemente a perda de biodiversidade.
- Minimiza a perda ou conversão de habitat.
- Proíbe a introdução de espécies invasoras ou não-nativas
- Evita a redução da qualidade da água, o aumento da erosão ou níveis prejudiciais de sedimentação.
- Não aumenta as emissões líquidas.</t>
  </si>
  <si>
    <t>- Não considera o impacto da implementação do projeto em áreas ou ecossistemas adjacentes</t>
  </si>
  <si>
    <t>- A implementação do projeto foi concebida para minimizar os impactos nas áreas adjacentes, mas os impactos não são monitorados fora dos limites do projeto.
- O projeto não considera ou monitora os impactos a montante ou a jusante além das áreas imediatamente adjacentes</t>
  </si>
  <si>
    <t>- Sempre que possível, as áreas adjacentes ou os ecossistemas são monitorados em caso de impactos negativos decorrentes da implementação do projeto
- A implementação do projeto é planejada para mitigar os impactos negativos nas áreas adjacentes
- O plano de monitoramento do projeto não inclui impactos a jusante da implementação além das áreas adjacentes
- Os projetos de crédito monitoram as áreas vizinhas quanto a vazamentos/deslocamento de atividades.</t>
  </si>
  <si>
    <t>- Sempre que possível, as áreas ou os ecossistemas adjacentes são monitorados em caso de impactos negativos decorrentes da implementação do projeto.
- A implementação do projeto é planejada para mitigar os impactos negativos nas áreas adjacentes.
- Os planos de monitoramento do projeto incluem impactos a jusante da implementação, além das áreas imediatamente adjacentes.
- O projeto monitora as áreas vizinhas quanto a vazamentos/deslocamento de atividades.</t>
  </si>
  <si>
    <t>- Todas as áreas adjacentes ou a jusante que possam ser afetadas pela implementação do projeto foram identificadas durante o planejamento.
- A implementação do projeto é planejada para atenuar os impactos negativos sobre os ecossistemas vizinhos e a jusante.
- Sempre que possível, o gerenciamento aprimorado das áreas ou ecossistemas vizinhos é integrado aos planos e ao orçamento do projeto.
- O projeto monitora as áreas vizinhas quanto a vazamentos/deslocamento de atividades.</t>
  </si>
  <si>
    <t>2.0 Capacitar pessoas</t>
  </si>
  <si>
    <t>2.1 Salvaguardas sociais</t>
  </si>
  <si>
    <t>2.1.1 Garantir que o consentimento livre, prévio e informado (FPIC) seja estabelecido</t>
  </si>
  <si>
    <t>- Não foi realizado nenhum processo formal de FPIC.
- Não há requisitos legais sobre o FPIC necessários para adquirir/gerenciar o local.
- Não há metas relacionadas à representação das partes interessadas/comunidade na tomada de decisões.</t>
  </si>
  <si>
    <t>- Foi realizado um processo informal de FPIC.
- Planos limitados/não planejados para continuar o processo de CLPI durante a vida útil do projeto.
- Não há requisitos legais sobre o FPIC necessários para comprar/gerenciar o local.
- Alguma consulta às partes interessadas/comunidade, mas pouco/nenhum poder de decisão foi concedido.</t>
  </si>
  <si>
    <t xml:space="preserve">- Foi realizado um processo formal de FPIC.
- Todos os requisitos legais foram atendidos. 
- Foi mantido um registro escrito do processo de FPIC.
</t>
  </si>
  <si>
    <t>- O projeto realizou uma consulta completa e inclusiva e um processo de consentimento livre, prévio e informado (FPIC) de acordo com as diretrizes da UN FAO.
- Os processos de FPIC são atualizados em todos os intervalos necessários durante a vida útil do projeto.
- O projeto atende ou excede todos os requisitos legais mínimos
- Um registro escrito do processo de FPIC foi mantido e está disponível para todos os participantes do projeto.</t>
  </si>
  <si>
    <t>- O projeto realizou um processo completo e inclusivo de consulta e FPIC de acordo com as diretrizes da UN FAO.
- Os processos de FPIC são atualizados em todos os intervalos necessários durante a vida útil do projeto.
- O projeto atende ou excede todos os requisitos legais mínimos
- Foi mantido um registro escrito do processo de FPIC e todas as partes têm cópias nos idiomas apropriados, disponíveis gratuitamente para as partes interessadas.</t>
  </si>
  <si>
    <t xml:space="preserve">N/A: os locais do projeto não são usados, acessados ou próximos a nenhuma comunidade ou outros grupos de usuários. </t>
  </si>
  <si>
    <t>Pontuação</t>
  </si>
  <si>
    <t xml:space="preserve">- O consentimento foi dado verbalmente e não é respaldado por uma proposta de projeto assinada. 
- Sem observação ou apoio de terceiros, as negociações podem não ter sido bem equilibradas. 
- O desenvolvedor do projeto compartilhou informações mínimas sem representar pontos de vista opostos ou alternativos. </t>
  </si>
  <si>
    <t xml:space="preserve">- O consentimento para uma proposta de projeto foi dado por escrito.
- Sem observação ou apoio de terceiros, as negociações podem não ter sido bem equilibradas. 
- O desenvolvedor do projeto compartilhou o mínimo de informações, sem representar pontos de vista opostos ou alternativos. </t>
  </si>
  <si>
    <t>- O consentimento foi dado por escrito em uma proposta de projeto mutuamente acordada.
- Não foi oferecida observação ou apoio de terceiros, as habilidades de negociação não foram consideradas, mas o acordo foi feito de boa fé.
- Todos os participantes tiveram acesso a todas as informações necessárias para tomar uma decisão informada.</t>
  </si>
  <si>
    <t>- O consentimento foi dado por escrito em uma proposta de projeto mutuamente acordada.
- Todos os participantes têm as habilidades necessárias para negociar com eficácia ou acesso a apoio neutro de terceiros, se necessário.
- Todos os participantes tiveram acesso a todas as informações necessárias para tomar uma decisão informada.</t>
  </si>
  <si>
    <r>
      <t>O consentimento foi dado por escrito em uma</t>
    </r>
    <r>
      <rPr>
        <sz val="12"/>
        <color theme="1"/>
        <rFont val="Calibri Light"/>
        <family val="2"/>
        <scheme val="major"/>
      </rPr>
      <t xml:space="preserve"> proposta de projeto</t>
    </r>
    <r>
      <rPr>
        <sz val="12"/>
        <rFont val="Calibri Light"/>
        <family val="2"/>
        <scheme val="major"/>
      </rPr>
      <t>desenvolvida</t>
    </r>
    <r>
      <rPr>
        <sz val="11"/>
        <color theme="1"/>
        <rFont val="Calibri"/>
        <family val="2"/>
        <scheme val="minor"/>
      </rPr>
      <t>mutuamente</t>
    </r>
    <r>
      <rPr>
        <sz val="12"/>
        <color theme="1"/>
        <rFont val="Calibri Light"/>
        <family val="2"/>
        <scheme val="major"/>
      </rPr>
      <t>.
- Todos os participantes têm as habilidades necessárias para negociar com eficácia ou acesso a apoio neutro de terceiros, se necessário.
- Todos os participantes tiveram acesso a todas as informações necessárias, inclusive pontos de vista opostos ou alternativos, para tomar uma decisão informada.</t>
    </r>
  </si>
  <si>
    <t>2.1.2 Garantir a participação inclusiva</t>
  </si>
  <si>
    <t xml:space="preserve">- Os processos de engajamento social e os padrões sociais não são considerados. O projeto obteve permissão para operar e não se envolveu mais com as comunidades potencialmente afetadas ou com outras partes interessadas. </t>
  </si>
  <si>
    <t>- Os processos de engajamento social e proteção do projeto são baseados em pontos de vista externos e não são informados pelos membros da equipe ou parceiros locais. 
- Os membros da equipe recrutados localmente entendem asregras sociais e culturais locais, mas não são incluídos nas decisões de gerenciamento do projeto.
- O projeto não implementa esforços especiais para garantir que grupos minoritários sejam incluídos nos processos de engajamento social.
- O conhecimento ecológico local e tradicional pode ser incluído na elaboração do projeto, mas não é formalmente reconhecido.</t>
  </si>
  <si>
    <t>- Os processos de engajamento social e proteção do projeto são efetivamente informados e facilitados por membros da equipe ou parceiros recrutados localmente.
- As equipes e os parceiros locais compreendem as regras sociais e culturais locais e priorizam a segurança dos participantes e da equipe.
- O projeto identificou diferentes grupos dentro da comunidade, inclusive grupos minoritários, e convida à participação em reuniões comunitárias e atividades do projeto.
- A elaboração do projeto reconhece e incorpora o conhecimento ecológico local e tradicional.</t>
  </si>
  <si>
    <t>- O projeto emprega pelo menos um membro capacitado em processos relevantes de engajamento social e proteção.
- Todas as equipes e parceiros locais compartilham um entendimento claro e são sensíveis às regras sociais e culturais locais e priorizam a segurança dos participantes e da equipe.
- O projeto identificou diferentes grupos dentro da comunidade, inclusive grupos minoritários, e toma as medidas adequadas para facilitar sua participação em reuniões comunitárias e atividades do projeto.
- O conhecimento ecológico local e tradicional dos povos indígenas e das comunidades locais é incluído de forma colaborativa na elaboração e implementação do projeto.</t>
  </si>
  <si>
    <t>- O projeto emprega equipes interdisciplinares, incluindo membros qualificados em processos relevantes de engajamento social e proteção.
- O projeto tem um entendimento claro e é sensível às regras sociais e culturais locais e prioriza a segurança dos participantes e da equipe.
- O projeto identificou diferentes grupos dentro da comunidade, inclusive grupos minoritários, e toma as medidas adequadas para facilitar sua participação em reuniões comunitárias e atividades do projeto.
- Assegurar que o conhecimento ecológico local e tradicional dos povos indígenas e das comunidades locais esteja no centro dos projetos por meio de uma abordagem colaborativa.</t>
  </si>
  <si>
    <t>- Os processos de engajamento social são ad hoc e os padrões sociais não são considerados.</t>
  </si>
  <si>
    <t>- Os processos de engajamento social seguem um plano, mas sem referência a qualquer orientação de melhores práticas publicada ou a um padrão certificação social.
- Os registros são mantidos para uso interno, mas os relatórios externos são mínimos.</t>
  </si>
  <si>
    <t xml:space="preserve">- Os processos de engajamento social são projetados e executados de acordo com as melhores práticas publicadas.
- Os processos de engajamento social são claramente documentados e revisados regularmente, mas os métodos usados e os resultados não são compartilhados externamente. </t>
  </si>
  <si>
    <t>- Os processos de engajamento social são projetados, monitorados e relatados de acordo com as melhores práticas publicadas.
- Os processos de engajamento social são claramente documentados, incluindo registros de participação em reuniões e atividades, e são regularmente revisados e adaptados para garantir uma participação inclusiva e segura.</t>
  </si>
  <si>
    <t>- Os processos de engajamento social são projetados, monitorados e relatados de acordo com as melhores práticas publicadas e certificados por um padrão social, como o Verra CCB ou o PV Climate</t>
  </si>
  <si>
    <t>2.1.3 Garantir que os mecanismos de feedback, responsabilidade e ouvidoria estejam disponíveis para todos os detentores de direitos e partes interessadas</t>
  </si>
  <si>
    <t xml:space="preserve">- Não há mecanismo formal de ouvidoria, o projeto usa apenas feedback informal.
</t>
  </si>
  <si>
    <t xml:space="preserve">- Existe um mecanismo de feedback e ouvidoria, mas ele não é priorizado e nem todos os participantes do projeto sabem de sua existência ou como usá-lo.
- Estruturas informais de feedback e reuniões de partes interessadas estão em vigor e funcionam.
</t>
  </si>
  <si>
    <t>- A existência de um mecanismo de feedback e ouvidoria e como usá-lo são claramente comunicados a todas as partes que participam das atividades do projeto.
- As estruturas informais de feedback e as reuniões com as partes interessadas estão implementadas e funcionando.
- Os mecanismos de feedback e ouvidoria estão alinhados com os padrões internacionais de direitos humanos.</t>
  </si>
  <si>
    <t>- A existência de um mecanismo de feedback e ouvidoria, como ele funciona e como usá-lo são claramente comunicados a todas as partes que participam das atividades do projeto.
- As estruturas informais de feedback e as reuniões com as partes interessadas estão implementadas e funcionando.
- Os mecanismos de feedback e ouvidoria são revisados e atualizados periodicamente para garantir que permaneçam eficazes e alinhados aos padrões internacionais de direitos humanos.</t>
  </si>
  <si>
    <t>- A existência de um mecanismo de feedback e ouvidoria, como ele funciona e como usá-lo são claramente comunicados a todas as partes que participam das atividades do projeto ou que podem ser afetadas por elas.
- Os mecanismos de feedback e ouvidoria são revisados e atualizados periodicamente para garantir que permaneçam eficazes e alinhados aos padrões internacionais de direitos humanos.</t>
  </si>
  <si>
    <t>- Um mecanismo de ouvidoria não foi considerado ou implementado.
-Não há um processo de apelação de terceiros em vigor.
- Os registros podem não ser mantidos de forma estruturada.</t>
  </si>
  <si>
    <t>- Existe um mecanismo formal de ouvidoria, mas com apenas um meio de comunicação.
- Existe um processo de apelação de terceiros, mas não é totalmente claro e/ou acessível.
- São mantidos alguns registros escritos.</t>
  </si>
  <si>
    <t>- O mecanismo de ouvidoria inclui um meio de comunicação que é considerada acessível ou igualitária para todos os participantes do projeto.
- O mecanismo tem etapas e processos claros em vigor, é imparcial e resulta em um resultado tangível.
- Há um processo claro de apelação de terceiros para quaisquer decisões contestadas.
- São mantidos registros completos.</t>
  </si>
  <si>
    <t>- O mecanismo de ouvidoria inclui várias meios de comunicação que são seguramente acessíveis ou igualitárias para todas as partes interessadas.
- O mecanismo tem etapas e processos claros, é acionado de maneira oportuna e imparcial e resulta em um resultado tangível.
- Há um processo claro de apelação de terceiros para quaisquer decisões contestadas.
- São mantidos registros completos.</t>
  </si>
  <si>
    <t>- O mecanismo de ouvidoria inclui várias meios de comunicação que são seguramente acessíveis ou igualitárias para todas as partes interessadas.
- O mecanismo tem etapas e processos claros, é acionado de maneira oportuna e imparcial e resulta em um resultado tangível.
- Há um processo claro de apelação de terceiros para quaisquer decisões contestadas, seguido da opção de acesso a ações legais, se necessário.
- São mantidos registros completos.</t>
  </si>
  <si>
    <t>2.2 Elaboração de projetos inclusivos</t>
  </si>
  <si>
    <t>2.2.1 Respeitar as práticas tradicionais de uso da terra e os direitos legais à terra, aos recursos e ao carbono</t>
  </si>
  <si>
    <t xml:space="preserve">- O local está sob gestão de fato ou legal do desenvolvedor do projeto.
- Os direitos de propriedade ou gerenciamento da comunidade tradicional não estão consagrados em lei e, portanto, não precisam ser reconhecidos pelo projeto. 
- O gerenciamento do local foi alterado sem o consentimento da comunidade.  
- Se o projeto estiver produzindo créditos, eles são reivindicados como propriedade do desenvolvedor do projeto. </t>
  </si>
  <si>
    <t xml:space="preserve">- O local está sob gestão de fato ou legal do desenvolvedor do projeto. 
- Os direitos de propriedade ou gerenciamento da comunidade tradicional não estão consagrados em lei e, portanto, não precisam ser reconhecidos pelo projeto.
- Se o projeto estiver produzindo créditos, eles serão reivindicados como propriedade do desenvolvedor da propriedade. </t>
  </si>
  <si>
    <t>- O projeto reconhece a propriedade da comunidade ou os direitos de gerenciamento.
- Os proprietários e/ou usuários tradicionais têm uma função significativa na tomada de decisões do projeto.
- O projeto apoia o registro de entidades de governança comunitária ou de gestão de recursos legalmente reconhecidas.
- Se o projeto produzir créditos, está claramente estabelecido quem tem o direito de possuir e vender serviços ecossistêmicos.</t>
  </si>
  <si>
    <t>- O projeto reconhece a propriedade da comunidade ou os direitos de gerenciamento.
- Os proprietários e/ou usuários tradicionais são integrados à governança do projeto.
- O projeto apoia o registro de entidades de governança comunitária ou de gestão de recursos legalmente reconhecidas.
- Se o projeto produzir créditos, está claramente estabelecido quem tem o direito de possuir e vender serviços ecossistêmicos e é comunicado a todas as partes interessadas.</t>
  </si>
  <si>
    <t>- A implementação do projeto inclui o reconhecimento formal da propriedade da comunidade ou dos direitos de gerenciamento.
- Os proprietários e/ou usuários tradicionais são integrados à governança do projeto.
- O projeto apoia o registro de entidades de governança comunitária ou de gestão de recursos legalmente reconhecidas.
- Se o projeto produzir créditos, quem tem o direito de possuir e vender serviços ecossistêmicos é claramente estabelecido e é comunicado a todas as partes interessadas.</t>
  </si>
  <si>
    <t>- O uso do local não é permitido, inclusive o uso de baixo impacto ou não prejudicial.
- As restrições de acesso ao local não são acordadas previamente com os usuários e podem ser indefinidas.
- O acesso ao local é normalmente fechado às comunidades locais/partes interessadas.</t>
  </si>
  <si>
    <t>- Alguns usos não prejudiciais ou de baixo impacto do local são permitidos, mas fora da estrutura de uma política de gerenciamento sustentável acordada.
- As atividades que podem continuar e as que exigem uma mudança na prática foram decididas pelo gerenciamento do projeto.</t>
  </si>
  <si>
    <t>- O uso não prejudicial ou de baixo impacto do local pode continuar, preservando a prática tradicional sempre que possível.
- A comunidade e os grupos de usuários foram incluídos ao determinar quais atividades podem continuar e quais exigem uma mudança na prática. 
- Quaisquer restrições ao acesso ao local são necessárias e acordadas com as partes interessadas.
- O acesso ao local de restauração/conservação é restrito às comunidades locais/partes interessadas e fechado a outros.</t>
  </si>
  <si>
    <t>- Há uma política de gerenciamento sustentável em vigor que permite o uso não prejudicial ou de baixo impacto do local, preservando a prática tradicional sempre que possível.
- O plano de gestão foi desenvolvido em conjunto com a comunidade e os grupos de usuários, e os usuários recebem as informações relevantes para participar. 
- É fornecido algum treinamento ou capacitação em atividades aceitas e/ou uso alternativo de recursos.
- Todas as restrições de acesso ao local são necessárias e acordadas com as partes interessadas.
- Em outras ocasiões, o acesso ao local de restauração/conservação é aberto às comunidades locais/partes interessadas, mas pode permanecer fechado para outros.</t>
  </si>
  <si>
    <r>
      <rPr>
        <sz val="12"/>
        <rFont val="Calibri Light"/>
        <family val="2"/>
        <scheme val="major"/>
      </rPr>
      <t>Há uma política de gestão sustentável em vigor que permite o uso não prejudicial ou de baixo impacto do local, preservando a prática tradicional sempre que possível.</t>
    </r>
    <r>
      <rPr>
        <sz val="12"/>
        <color theme="1"/>
        <rFont val="Calibri Light"/>
        <family val="2"/>
        <scheme val="major"/>
      </rPr>
      <t xml:space="preserve">
</t>
    </r>
    <r>
      <rPr>
        <sz val="12"/>
        <rFont val="Calibri Light"/>
        <family val="2"/>
        <scheme val="major"/>
      </rPr>
      <t>- O plano de gestão foi desenvolvido em conjunto com a comunidade e os grupos de usuários, e os usuários recebem as informações relevantes e a capacitação para participar</t>
    </r>
    <r>
      <rPr>
        <sz val="12"/>
        <color rgb="FFFF0000"/>
        <rFont val="Calibri Light"/>
        <family val="2"/>
        <scheme val="major"/>
      </rPr>
      <t xml:space="preserve">. </t>
    </r>
    <r>
      <rPr>
        <sz val="12"/>
        <color theme="1"/>
        <rFont val="Calibri Light"/>
        <family val="2"/>
        <scheme val="major"/>
      </rPr>
      <t xml:space="preserve">
- Todas as restrições de acesso ao local são necessárias, com prazo determinado e acordadas com as partes interessadas.
- Em outros momentos, o acesso ao local de restauração/conservação é aberto às comunidades locais/partes interessadas, mas pode permanecer fechado para outros.</t>
    </r>
  </si>
  <si>
    <t xml:space="preserve">- Os meios de subsistência alternativos ou outras medidas compensatórias não foram avaliados quanto aos riscos.
- Faltam registros de consultas sobre meios de subsistência alternativos ou as decisões foram tomadas sem um processo consultivo completo. 
</t>
  </si>
  <si>
    <t xml:space="preserve">- Meios de subsistência alternativos ou outras medidas compensatórias são abordagens comprovadas que se espera que sejam economicamente viáveis, mas que ainda não foram formalmente avaliadas quanto aos riscos.
- Não estão disponíveis registros completos de todas as consultas sobre meios de subsistência alternativos. 
- O projeto não incluiu totalmente as partes afetadas ao decidir sobre quaisquer estratégias para substituir a renda ou os recursos perdidos. </t>
  </si>
  <si>
    <t xml:space="preserve">- Meios de subsistência alternativos ou outras medidas compensatórias são abordagens comprovadas que se espera que sejam economicamente viáveis, mas que ainda não foram formalmente avaliadas quanto aos riscos.
- As atividades alternativas de subsistência são selecionadas com os grupos de usuários afetados.
- São mantidos registros de todas as consultas de meios de subsistência alternativos para uso interno. 
- O projeto seguiu um processo inclusivo para escolher quais meios de subsistência alternativos ou medidas compensatórias iria adotar. </t>
  </si>
  <si>
    <t>- Os meios de subsistência alternativos ou outras medidas compensatórias são avaliados quanto ao risco e são economicamente viáveis.
- As atividades alternativas de subsistência são escolhidas e co-projetadas com os grupos de usuários afetados.
- São mantidos registros de todas as consultas de meios de subsistência alternativos para uso interno.
- O projeto é capaz de articular e justificar as escolhas de meios de subsistência alternativos ou outras medidas compensatórias.</t>
  </si>
  <si>
    <t>- Os meios de subsistência alternativos ou outras medidas compensatórias são avaliados quanto ao risco e são economicamente viáveis.
- As atividades alternativas de subsistência são escolhidas e projetadas em conjunto com os grupos de usuários afetados.
- São mantidos registros de todas as consultas sobre meios de subsistência alternativos e há um processo de relatório transparente.
- O projeto é capaz de articular e justificar as escolhas de meios de subsistência alternativos ou outras medidas compensatórias.</t>
  </si>
  <si>
    <t>2.2.2 Garantir a integração de gênero localmente relevante</t>
  </si>
  <si>
    <t>- Não são tomadas medidas para entender as normas e práticas de gênero sociais e culturais locais ou como elas podem influenciar as metas e atividades do projeto. 
- Embora a participação em atividades de grupo possa ser aberta a todos, não são feitos esforços para garantir oportunidades iguais de participação.
- Os fatores que envolvem a apresentação de mulheres e a segurança de pessoas que não estão em conformidade com o gênero não são formalmente identificados ou incluídos no planejamento da atividade
- A equipe pode ou não ser inclusiva em termos de gênero; não há um processo formalizado para garantir isso.</t>
  </si>
  <si>
    <t>- Os membros da equipe local ou os parceiros entendem as normas sociais e culturais de gênero, mas isso não é compartilhado com todos os parceiros nem levado em conta no planejamento das atividades.  Não é produzida nenhuma avaliação formal por escrito.
- O projeto não tem metas formais de gênero nem inclui deliberadamente indicadores sensíveis ao gênero nos relatórios do projeto. 
- A equipe do projeto está ciente das questões de segurança, mas o projeto ainda não desenvolveu um processo de proteção social que aborde as questões de gênero. 
- A equipe pode ou não ser inclusiva em relação ao gênero; não há um processo formalizado em vigor para garantir isso.</t>
  </si>
  <si>
    <t>- A compreensão das normas sociais e culturais de gênero da comunidade local é facilitada pelos membros da equipe local ou pelos parceiros antes da realização de qualquer envolvimento social. Nenhuma avaliação formal por escrito é produzida.
- O projeto não tem metas formais de gênero, mas o planejamento e os relatórios incluem indicadores sensíveis ao gênero adequados ao contexto local.
- Priorizar a segurança das mulheres, das pessoas que se apresentam do sexo feminino e das pessoas que não se conformam com seu gênero, ser sensível às normas locais de gênero e não forçar a participação.
- Sempre que possível, o projeto emprega uma equipe com equilíbrio de gênero.</t>
  </si>
  <si>
    <t>- A compreensão das normas sociais e culturais de gênero da comunidade local é facilitada pelos membros da equipe local ou pelos parceiros antes da realização de qualquer envolvimento social. Nenhuma avaliação formal por escrito é produzida.
- O projeto tem metas e/ou planos de gênero por escrito que incluem indicadores sensíveis ao gênero adequados ao contexto local e está trabalhando ativamente para alcançá-los.
- Prioriza a segurança das mulheres, das pessoas que se apresentam como mulheres e das pessoas que não se conformam com seu gênero, é sensível às normas locais de gênero e não força a participação.
- Sempre que possível, o projeto emprega uma equipe equilibrada em termos de gênero.</t>
  </si>
  <si>
    <r>
      <t>- Realizaram uma avaliação/análise de gênero para entender as complexas normas sociais e culturais de gênero da comunidade local, antes de realizar qualquer envolvimento social.Desenvolvam metas e/ou planos de gênero que incluam indicadores sensíveis ao gênero</t>
    </r>
    <r>
      <rPr>
        <sz val="12"/>
        <rFont val="Calibri Light"/>
        <family val="2"/>
        <scheme val="major"/>
      </rPr>
      <t>adequados ao contexto local e estejam trabalhando ativamente para alcançá-los.</t>
    </r>
    <r>
      <rPr>
        <sz val="12"/>
        <color theme="1"/>
        <rFont val="Calibri Light"/>
        <family val="2"/>
        <scheme val="major"/>
      </rPr>
      <t xml:space="preserve">
- Priorize a segurança das mulheres, das pessoas que se apresentam como mulheres e das pessoas que não se conformam com o gênero, seja sensível às normas locais de gênero e não force a participação.Sempre que possível, o projeto emprega uma </t>
    </r>
    <r>
      <rPr>
        <sz val="12"/>
        <rFont val="Calibri Light"/>
        <family val="2"/>
        <scheme val="major"/>
      </rPr>
      <t xml:space="preserve">equipe equilibrada </t>
    </r>
    <r>
      <rPr>
        <sz val="12"/>
        <color theme="1"/>
        <rFont val="Calibri Light"/>
        <family val="2"/>
        <scheme val="major"/>
      </rPr>
      <t xml:space="preserve">em </t>
    </r>
    <r>
      <rPr>
        <sz val="12"/>
        <rFont val="Calibri Light"/>
        <family val="2"/>
        <scheme val="major"/>
      </rPr>
      <t xml:space="preserve">termos de gênero, que inclui homens e </t>
    </r>
    <r>
      <rPr>
        <sz val="12"/>
        <color theme="1"/>
        <rFont val="Calibri Light"/>
        <family val="2"/>
        <scheme val="major"/>
      </rPr>
      <t>mulheres em cargos de chefia.</t>
    </r>
  </si>
  <si>
    <t xml:space="preserve">- O projeto lida principalmente com líderes masculinos e membros da comunidade.
- Não são feitos esforços específicos para permitir o engajamento com inclusão de gênero.
- Os fatores que envolvem a segurança das mulheres, das mulheres que se apresentam e das pessoas que não se conformam com seu gênero não são especificamente considerados.
- Nenhum registro é mantido sobre a inclusão de gênero em reuniões ou consultas. </t>
  </si>
  <si>
    <t>- Algumas considerações socioculturais podem ajudar a facilitar o feedback inclusivo.
- Os convites são claramente estendidos a todos os indivíduos, mas nenhum esforço adicional é feito para facilitar o envolvimento seguro deles.- Um pequeno número de atividades em grupo é adaptado para ser mais acessível a gêneros sub-representados.
- Podem ou não ser mantidos registros de igualdade de gênero em reuniões ou consultas.</t>
  </si>
  <si>
    <t>- A segurança da equipe do projeto e dos membros da comunidade é monitorada, e os planos são adaptados conforme necessário.
- A inclusão de considerações socioculturais ajuda a incorporar indiretamente o feedback das mulheres.
- O treinamento e as atividades em grupo são projetados para serem acessíveis a grupos de gênero que podem estar sub-representados em discussões formais. 
- Os registros de participação em reuniões incluem o número de participantes de diferentes gêneros.</t>
  </si>
  <si>
    <t>- A segurança da equipe do projeto e dos membros da comunidade é monitorada, e os planos são adaptados conforme necessário.
- São tomadas medidas deliberadas para promover a consulta inclusiva da comunidade e a ampla participação; por exemplo, os membros da equipe podem se juntar às atividades diárias das mulheres para criar um espaço seguro e informal para a comunicação.
- Os registros de participação em reuniões incluem o número de participantes de diferentes gêneros.</t>
  </si>
  <si>
    <t>- As avaliações de risco são realizadas antes do envolvimento da comunidade, a segurança da equipe do projeto e dos membros da comunidade é monitorada e os planos são adaptados conforme necessário.
- São tomadas medidas deliberadas para promover a consulta inclusiva à comunidade e a ampla participação, com consideração especial por grupos marginalizados, como mulheres e pessoas sem conformidade de gênero.
- Os registros de participação em reuniões incluem o número de participantes de diferentes gêneros.</t>
  </si>
  <si>
    <t>2.3 Patrimônio da comunidade</t>
  </si>
  <si>
    <t>2.3.1 Capacitar as comunidades locais para definir o compartilhamento equitativo de benefícios</t>
  </si>
  <si>
    <t xml:space="preserve">- As únicas medidas em vigor para que os benefícios cheguem às partes interessadas locais estão relacionadas ao acesso ou ao uso das áreas do projeto com maior produtividade.
- Nenhuma observação de terceiros foi incluída.
</t>
  </si>
  <si>
    <t>- Há tentativas de compartilhamento equitativo de benefícios, mas a tomada de decisões é liderada pelos parceiros e/ou financiadores do projeto, com pouca ou nenhuma participação das partes interessadas locais.
- A observação de terceiros não é considerada ou incluída.
- Os participantes têm o direito de recusar o consentimento.
- As negociações são documentadas.</t>
  </si>
  <si>
    <t>- Os povos indígenas e as comunidades locais têm uma compreensão clara dos benefícios e impactos do projeto e são capazes de definir os benefícios que recebem.
- O processo de definição do compartilhamento de benefícios é transparente e aberto à supervisão de terceiros e/ou à assessoria jurídica ou neutra qualificada.
- Os participantes têm o direito de recusar o consentimento.
- As negociações são claramente documentadas com registros disponíveis para todas as partes.</t>
  </si>
  <si>
    <t>- Os povos indígenas e as comunidades locais têm uma compreensão clara dos benefícios e impactos do projeto e são capazes de definir que os benefícios que recebem são justos e equitativos.
- Quaisquer desequilíbrios de poder na definição do compartilhamento de benefícios são atenuados por meio do fornecimento de acesso à supervisão de terceiros e/ou consultoria neutra qualificada.
- Os participantes têm o direito de recusar o consentimento.
- As negociações são claramente documentadas com registros disponíveis para todas as partes.</t>
  </si>
  <si>
    <t>- Os povos indígenas e as comunidades locais têm um entendimento claro dos benefícios e impactos do projeto e são capazes de definir que os benefícios que recebem são justos e equitativos.
- Quaisquer desequilíbrios de poder na definição do compartilhamento de benefícios são atenuados por meio do fornecimento de acesso à supervisão de terceiros e/ou consultoria neutra qualificada, inclusive consultoria jurídica, quando necessário.
- Os participantes têm o direito de recusar o consentimento.
- As negociações são claramente documentadas com registros disponíveis para todas as partes nos idiomas apropriados.</t>
  </si>
  <si>
    <t>2.3.2 Capacitar as comunidades locais com os meios para participar e liderar</t>
  </si>
  <si>
    <t>- Nenhum esforço para incluir treinamento ou recrutamento de membros da comunidade.
- Não há oportunidades de treinamento sobre nenhum tópico.
- Nenhuma consideração das funções tradicionais de liderança da comunidade na estrutura de gerenciamento do projeto.</t>
  </si>
  <si>
    <t>- Algum treinamento e recrutamento de membros da comunidade para funções limitadas e/ou pouco qualificadas no projeto.
- Nenhuma ou poucas oportunidades de treinamento em tópicos relacionados (por exemplo, alfabetização financeira, monitoramento)
- As funções tradicionais de liderança comunitária estão de certa forma, mas não totalmente, integradas à estrutura de gerenciamento do projeto.</t>
  </si>
  <si>
    <t>- As metas do projeto incluem o treinamento e o recrutamento de membros da comunidade para diversas funções na equipe do projeto.
- As funções tradicionais de liderança da comunidade permanecem relevantes e integradas à estrutura de gerenciamento do projeto.
- Os líderes locais e os membros da equipe são incluídos nas oportunidades de participação em reuniões regionais ou nacionais.</t>
  </si>
  <si>
    <t>- As metas do projeto incluem o treinamento e o recrutamento de membros da comunidade para diversas funções na equipe do projeto, inclusive funções de gerenciamento.
- As funções tradicionais de liderança comunitária permanecem relevantes e integradas à estrutura de gerenciamento do projeto.
- Os líderes locais e os membros da equipe são incluídos nas oportunidades de participação em reuniões regionais ou nacionais e fóruns internacionais.</t>
  </si>
  <si>
    <r>
      <t>- As metas do projeto incluem o treinamento e o recrutamento de membros da comunidade para diversas funções na equipe do projeto, inclusive funções de gerenciamento.
- As funções tradicionais de liderança comunitária permanecem relevantes e integradas à estrutura de gerenciamento do projeto.</t>
    </r>
    <r>
      <rPr>
        <sz val="12"/>
        <rFont val="Calibri Light"/>
        <family val="2"/>
        <scheme val="major"/>
      </rPr>
      <t>Os líderes locais e os membros da equipe são incluídos e recebem apoio financeiro</t>
    </r>
    <r>
      <rPr>
        <sz val="12"/>
        <color theme="1"/>
        <rFont val="Calibri Light"/>
        <family val="2"/>
        <scheme val="major"/>
      </rPr>
      <t xml:space="preserve"> para participar de reuniões regionais ou nacionais e fóruns internacionais.</t>
    </r>
  </si>
  <si>
    <t xml:space="preserve">- O treinamento ou o recrutamento de membros da comunidade limita-se à implementação ou ao monitoramento do projeto.
- Não há mais oportunidades de treinamento em nenhum tópico.
</t>
  </si>
  <si>
    <t xml:space="preserve">- Algum treinamento e recrutamento de membros da comunidade para funções limitadas e/ou pouco qualificadas no projeto.
- Nenhuma ou poucas oportunidades de treinamento em tópicos relacionados (por exemplo, educação financeira, monitoramento)
- </t>
  </si>
  <si>
    <t>- Treinamento e/ou desenvolvimento de capacidade para que os membros da comunidade participem de atividades do projeto adequadamente compensadas, como coleta e monitoramento de dados, ou para criar uma estrutura de habilidades para recrutamento local.
- Sempre que possível, o projeto facilita a participação em atividades de treinamento fornecendo remuneração adequada, transporte ou outras ajudas de custo.</t>
  </si>
  <si>
    <t>- O projeto oferece treinamento a um número limitado de indivíduos ou grupos em uma ou mais áreas, como educação financeira, gerenciamento sustentável de recursos, restauração ecológica etc., relevantes para a durabilidade do projeto e escolhidas pelas partes interessadas.
- O treinamento é ministrado por um provedor de treinamento reconhecido ou por um membro da equipe com experiência adequada. 
- O projeto facilita a participação nas atividades de treinamento fornecendo uma compensação adequada, como refeições, cuidados infantis, transporte ou outras medidas de apoio.</t>
  </si>
  <si>
    <r>
      <t>O projeto oferece a indivíduos ou grupos interessados treinamento em uma ou mais áreas, como educação financeira, gerenciamento de recursos sustentáveis,</t>
    </r>
    <r>
      <rPr>
        <sz val="12"/>
        <rFont val="Calibri Light"/>
        <family val="2"/>
        <scheme val="major"/>
      </rPr>
      <t xml:space="preserve"> restauração ecológica e medições científicas, monitoramento e geração de relatórios, conforme escolhido pelas partes interessadas.</t>
    </r>
    <r>
      <rPr>
        <sz val="12"/>
        <color theme="1"/>
        <rFont val="Calibri Light"/>
        <family val="2"/>
        <scheme val="major"/>
      </rPr>
      <t xml:space="preserve">
</t>
    </r>
    <r>
      <rPr>
        <sz val="12"/>
        <rFont val="Calibri Light"/>
        <family val="2"/>
        <scheme val="major"/>
      </rPr>
      <t>- O treinamento é ministrado por um provedor de treinamento qualificado ou reconhecido, e o projeto fornece documentação ou referências para apoiar os indivíduos treinados no acesso ao trabalho.</t>
    </r>
    <r>
      <rPr>
        <sz val="12"/>
        <color theme="1"/>
        <rFont val="Calibri Light"/>
        <family val="2"/>
        <scheme val="major"/>
      </rPr>
      <t xml:space="preserve">
- O projeto facilita a participação em atividades de treinamento fornecendo remuneração adequada, transporte, cuidados infantis ou outras medidas de apoio.</t>
    </r>
  </si>
  <si>
    <t>3.0 Empregar as melhores informações, intervenções e práticas de contabilidade de carbono</t>
  </si>
  <si>
    <t>3.1 Usar as intervenções mais adequadas e o melhor conhecimento científico disponível, incluindo o conhecimento indígena, tradicional e local</t>
  </si>
  <si>
    <t>3.1.1 Intervenções apropriadas para manter ou melhorar a saúde do ecossistema</t>
  </si>
  <si>
    <t>- Os fatores de mudança na extensão do ecossistema não são bem documentados e, portanto, não são bem abordados nas intervenções do projeto.
- Os planos do projeto são baseados em metas externas e não são elaborados em conjunto com os participantes do projeto.
- O projeto não demonstra que utiliza os melhores dados disponíveis.</t>
  </si>
  <si>
    <t>- Os fatores de mudança na extensão do ecossistema não são bem documentados e, portanto, não são bem abordados nas intervenções do projeto.
- Os planos do projeto baseiam-se nas condições locais, mas não são elaborados em conjunto com os participantes do projeto.
- O projeto não demonstra que utiliza os melhores dados disponíveis.</t>
  </si>
  <si>
    <t xml:space="preserve">- O conhecimento histórico e ecológico local é integrado aos dados de pesquisa do local para entender o que impulsiona as mudanças na extensão do ecossistema.
- As intervenções do projeto são elaboradas para abordar os fatores sociais e físicos de mudança.
- Os planos do projeto são elaborados em conjunto com os participantes do projeto.
- A coleta de dados e o monitoramento não são apoiados por dados de sensoriamento remoto.
</t>
  </si>
  <si>
    <t xml:space="preserve">- O conhecimento histórico e ecológico local é integrado aos dados de levantamento do local e às observações remotas para entender o que impulsiona as mudanças na extensão do ecossistema.
- As intervenções do projeto são elaboradas para abordar os fatores sociais e físicos de mudança.
- Os planos do projeto são elaborados em conjunto com os participantes do projeto.
- O projeto utiliza coleta e monitoramento de dados práticos para garantir a participação dos parceiros locais.
- Os dados de observação remota são usados para planejamento e mapeamento do projeto, mas não são incorporados ao monitoramento. </t>
  </si>
  <si>
    <r>
      <t xml:space="preserve">O conhecimento histórico e ecológico local é integrado aos </t>
    </r>
    <r>
      <rPr>
        <sz val="12"/>
        <rFont val="Calibri Light"/>
        <family val="2"/>
        <scheme val="major"/>
      </rPr>
      <t xml:space="preserve">dados </t>
    </r>
    <r>
      <rPr>
        <sz val="11"/>
        <color theme="1"/>
        <rFont val="Calibri"/>
        <family val="2"/>
        <scheme val="minor"/>
      </rPr>
      <t>de levantamento do local</t>
    </r>
    <r>
      <rPr>
        <sz val="12"/>
        <rFont val="Calibri Light"/>
        <family val="2"/>
        <scheme val="major"/>
      </rPr>
      <t>e</t>
    </r>
    <r>
      <rPr>
        <sz val="12"/>
        <color theme="1"/>
        <rFont val="Calibri Light"/>
        <family val="2"/>
        <scheme val="major"/>
      </rPr>
      <t xml:space="preserve"> às observações remotas para entender o que impulsiona as mudanças na extensão do ecossistema.
- As intervenções do projeto são elaboradas para abordar os fatores sociais e físicos de mudança.
- Os planos do projeto são elaborados em conjunto com os participantes do projeto e os ecologistas da equipe, com o apoio de conhecimentos especializados em GIS, quando aplicável. 
- Alcançar um equilíbrio entre sensoriamento remoto e coleta e monitoramento de dados práticos para garantir a participação dos parceiros locais.
- O projeto usa os melhores dados disponíveis e tem o cuidado de verificar os dados de observação remota.</t>
    </r>
  </si>
  <si>
    <t>3.1.2 Demonstrar a adicionalidade usando evidências e raciocínio claros E 3.1.3 Garantir a contabilidade e o monitoramento transparentes e precisos dos gases de efeito estufa usando uma metodologia ou protocolo cientificamente sólido.</t>
  </si>
  <si>
    <t xml:space="preserve">1- Quaisquer reduções ou remoções de emissões vendidas pelo projeto, sejam elas marcadas como créditos, compensações ou outras, não são emitidas por nenhum programa de credenciamento formal.
- O projeto não segue métodos de amostragem e modelagem revisados por pares (por exemplo, BCI Blue Carbon Handbook) nem usa uma metodologia aprovada de contabilidade de carbono.
- O projeto não foi submetido a uma verificação confiável por terceiros das ERRs declaradas.
- Projetos que não são de crédito e que relatam resultados de mitigação climática para apoiar reivindicações do proprietário/investidor ou outras reivindicações não se baseiam em nenhuma metodologia aceita ou valor revisado por pares.
</t>
  </si>
  <si>
    <t>- Os projetos de crédito de carbono selecionam um programa e um padrão de GEE que não tenha sido revisado por uma autoridade terceirizada competente.
- Usa dados in-situ para produzir modelos para todos os reservatórios de carbono reivindicados OU dados revisados por pares com um buffer apropriado para acomodar a variação ambiental.
- Projetos que não são de acreditação e que relatam resultados de mitigação climática usam valores padrão do IPCC.
- Os documentos técnicos do projeto não estão disponíveis on-line para análise de especialistas ou due diligence.</t>
  </si>
  <si>
    <t>- Os projetos de crédito de carbono selecionam um programa e padrão de GHG que ainda não foi revisado e aprovado por nenhum dos dois: Um órgão governamental nacional responsável pela regulamentação do comércio de carbono e/ou pela ICROA, a ICVCM, mas, em vez disso, usa um grupo externo competente de classificação de qualidade, como a Sylvera, para realizar uma revisão técnica do projeto.
- Usa dados in-situ para produzir modelos para todos os reservatórios de carbono reivindicados OU dados revisados por pares com um buffer apropriado para acomodar a variação ambiental - Projetos que não são de crédito e que relatam resultados de mitigação climática usam modelos baseados em dados revisados por pares localmente relevantes ou valores padrão do IPCC.
- Os documentos técnicos do projeto podem ser acessados on-line, mas não podem ser facilmente descobertos.
- O projeto é capaz de demonstrar claramente a adicionalidade das estratégias de gestão existentes (ambientais, sociais, econômicas, de governança etc.).
- Os projetos de crédito de carbono aplicam uma metodologia de adicionalidade publicada.</t>
  </si>
  <si>
    <t>- Os projetos de crédito de carbono selecionam um programa e padrão de GHG que tenha sido revisado e aprovado por: Um órgão governamental nacional responsável pela regulamentação do comércio de carbono e/ou pela ICROA, a ICVCM.
- Usa dados in-situ para produzir modelos para todos os reservatórios de carbono reivindicados OU dados revisados por pares com um buffer apropriado para acomodar a variação ambiental.
- Projetos que não são de acreditação e que relatam resultados de mitigação climática usam dados in situ coletados com métodos padrão, como o Manual de Carbono Azul da BCI.
- Os documentos de conformidade técnica do projeto (por exemplo, PIN / PDD) são facilmente detectáveis e acessíveis on-line.
- O projeto é capaz de demonstrar claramente a adicionalidade das estratégias de gestão existentes (ambiental, social, econômica, governança etc.).
- Os projetos de crédito de carbono aplicam uma metodologia de adicionalidade publicada.</t>
  </si>
  <si>
    <t>- Os projetos de crédito de carbono selecionam um programa e padrão de GHG que tenha sido revisado e aprovado por: Um órgão governamental nacional responsável pela regulamentação do comércio de carbono e/ou pela ICROA, a ICVCM.
- Usa dados in situ para produzir modelos para todos os reservatórios de carbono reivindicados OU dados revisados por pares com um buffer apropriado para acomodar a variação ambiental.
- Projetos que não são de crédito e que relatam resultados de mitigação climática usam uma metodologia de contabilidade, como AM-AR0014 ou VM0033.
- Os documentos técnicos do projeto, incluindo dados de linha de base e cálculos de reduções de emissões, são facilmente detectáveis e acessíveis on-line.
- O projeto é capaz de demonstrar claramente a adicionalidade das estratégias de gestão existentes (ambientais, sociais, econômicas, de governança etc.).
- Os projetos de crédito de carbono aplicam uma metodologia de adicionalidade publicada.</t>
  </si>
  <si>
    <t xml:space="preserve">O projeto não produz créditos de carbono nem informa sobre os resultados da mitigação climática para apoiar as reivindicações de impacto do proprietário/investidor/outros.  </t>
  </si>
  <si>
    <t>3.1.4 Estabelecer linhas de base de carbono precisas por meio de avaliações baseadas em evidências E 3.1.5 Pesar as compensações entre os tipos de crédito reais e previstos</t>
  </si>
  <si>
    <t>- O projeto não tem capacidade clara, internamente ou por meio de parceiros técnicos ou acadêmicos comprovados, para avaliar os estoques de linha de base de carbono e monitorar os resultados de mitigação do projeto.
- Os documentos do projeto que demonstram como as linhas de base e os modelos de carbono foram produzidos não estão disponíveis e as alegações são um tanto opacas. 
- Todos os créditos esperados são comprados e pagos antecipadamente a um preço baixo, ou os investidores do projeto estão fazendo reivindicações de redução ou neutralidade de carbono agora com base no total de resultados futuros de mitigação climática. 
- As vendas de créditos ex ante não são claramente comunicadas, os compradores estão comprando "compensações" com um alto risco de não entrega.</t>
  </si>
  <si>
    <t>- Os parceiros técnicos ou acadêmicos do projeto podem ter capacidade para avaliar as linhas de base de carbono, mas isso não foi comprovado.
- O projeto emprega metodologias que não foram revisadas por pares ou endossadas por uma revisão qualificada de terceiros, e os desenhos completos de amostragem e os dados suplementares não são publicados. 
- As vendas de créditos ex-ante não são limitadas e a maioria dos créditos previstos é pré-vendida, com risco de não entrega e menor retorno.
- As vendas de crédito ex-ante são claramente rotuladas como tal, rastreadas e não podem ser retiradas antes da verificação e emissão.</t>
  </si>
  <si>
    <t>- Os parceiros técnicos ou acadêmicos do projeto têm capacidade comprovada para avaliar os estoques de linha de base de carbono e monitorar os resultados líquidos de mitigação do projeto de acordo com a metodologia escolhida.
- O projeto documenta o uso de metodologias aceitas e confiáveis usadas para produzir dados (por exemplo, o Blue Carbon Manual, uma metodologia de crédito de carbono ou outra abordagem revisada por pares), mas não são publicados os desenhos completos de amostragem e os dados suplementares. 
- Qualquer venda de crédito ex-ante é limitada a uma parte dos créditos previstos para minimizar o risco de não entrega e garantir que os beneficiários do projeto recebam um retorno justo.
- As vendas de crédito ex-ante são claramente identificadas como tal, rastreadas e não podem ser retiradas antes da verificação e emissão.</t>
  </si>
  <si>
    <t>- Os parceiros técnicos ou acadêmicos do projeto têm capacidade para avaliar os estoques de linha de base de carbono e monitorar os resultados líquidos de mitigação do projeto, inclusive as mudanças nos estoques de carbono e quaisquer fluxos significativos nas emissões de GEE ao longo do tempo.
- O projeto documenta o uso de metodologias aceitas e confiáveis usadas para produzir dados (por exemplo, o Blue Carbon Manual, uma metodologia de crédito de carbono ou outra abordagem revisada por pares), mas não são publicados os desenhos completos de amostragem e os dados suplementares. 
- Qualquer venda de crédito ex-ante é limitada a uma parte dos créditos previstos para minimizar o risco de não entrega e garantir que os beneficiários do projeto recebam um retorno justo.
- As vendas de crédito ex-ante são claramente identificadas como tal, rastreadas e não podem ser retiradas antes da verificação e emissão.</t>
  </si>
  <si>
    <t>- O projeto pode demonstrar capacidade, seja interna ou por meio de parceiros, para avaliar os estoques de linha de base de carbono e monitorar os resultados líquidos de mitigação do projeto, incluindo mudanças nos estoques de carbono e quaisquer fluxos significativos nas emissões de GEE ao longo do tempo.
- Informações suficientes são incluídas em documentos de projeto publicamente disponíveis para que outros possam entender de forma fácil e abrangente como a linha de base foi criada, as abordagens contábeis seguidas, os fatores de emissão e os dados de atividade incluídos e as justificativas para quaisquer omissões.
- Qualquer venda de crédito ex-ante é limitada a uma parte dos créditos previstos para minimizar o risco de não entrega e garantir que os beneficiários do projeto recebam um retorno justo.
- As vendas de crédito ex-ante são claramente identificadas como tal, rastreadas e não podem ser retiradas antes da verificação e emissão.</t>
  </si>
  <si>
    <t>3.2 Incorporação do conhecimento ecológico local</t>
  </si>
  <si>
    <t>3.2 Incorporação do conhecimento local</t>
  </si>
  <si>
    <t xml:space="preserve">- O projeto não considera o LEK nos planos de intervenção do projeto.
- O projeto publica ou distribui livremente o LEK sem reconhecê-lo como propriedade intelectual dos PIs e das CLs.
</t>
  </si>
  <si>
    <t>- O projeto incorpora informalmente o LEK aos planos de intervenção do projeto e se envolve com os detentores de conhecimento local.
- Os benefícios derivados do LEK não são registrados e são considerados igualmente compartilhados por padrão.</t>
  </si>
  <si>
    <t>- O projeto respeita e incorpora o LEK nos planos de intervenção do projeto.
- Os benefícios derivados do LEK não são registrados e são considerados igualmente compartilhados por padrão.
- O projeto colabora com os detentores de conhecimento.</t>
  </si>
  <si>
    <t>- O projeto respeita e incorpora o LEK nos planos de intervenção do projeto.
- Reconhecer que o LEK é propriedade intelectual dos PIs e das CLs e, como tal, eles têm o direito de decidir se e como ele será compartilhado.
- Quaisquer benefícios derivados da integração do LEK aos planos do projeto são reconhecidos e, se apropriado, distribuídos de forma equitativa. 
- O projeto colabora com os detentores de conhecimento.</t>
  </si>
  <si>
    <t>- O projeto respeita e incorpora o LEK nos planos de intervenção do projeto.
- Reconhecer que o LEK é propriedade intelectual dos PIs e das CLs e, como tal, eles têm o direito de decidir se e como ele será compartilhado.
- Distribuir de forma equitativa os benefícios derivados do LEK.
- O projeto colabora com os detentores de conhecimento para entender e preservar a importância social, histórica e tradicional dos ecossistemas de carbono azul.</t>
  </si>
  <si>
    <t>O local do projeto está situado em um ambiente urbano ou em outro ambiente em que o conhecimento ecológico local ou tradicional não é aplicável.</t>
  </si>
  <si>
    <t>3.3 Empregar protocolos de gerenciamento adaptativo</t>
  </si>
  <si>
    <t>3.3.1 Principais componentes do gerenciamento adaptativo em projetos de carbono azul de alta qualidade</t>
  </si>
  <si>
    <t xml:space="preserve">- O projeto não tem nenhuma estratégia formal de gerenciamento adaptativo para responder a implementações fracassadas ou de baixo desempenho
- O projeto não tem nenhuma estratégia formal de gerenciamento adaptativo para responder a riscos e incertezas potenciais.
- O monitoramento do projeto é limitado a 6 meses ou menos após a implementação
- O projeto não compartilha ou publica voluntariamente registros escritos </t>
  </si>
  <si>
    <t xml:space="preserve">- O projeto monitora métricas limitadas relacionadas apenas à implementação e não monitora fatores de estresse externos
- As respostas da gerência ao baixo desempenho são ad hoc e se limitam a repetir a implementação do mesmo plano (por exemplo, plantar repetidamente em áreas com baixas taxas de sobrevivência)
</t>
  </si>
  <si>
    <t>- O projeto emprega estratégias claras de gerenciamento adaptativo para responder ao baixo desempenho dos métodos físicos de implementação do projeto.
- Os planos de gerenciamento adaptativo são revisados e atualizados periodicamente.
- O projeto não monitora fatores de estresse externos, como chuvas, mudanças nas correntes e aporte de nitrogênio.</t>
  </si>
  <si>
    <t>- O projeto emprega estratégias claras de gerenciamento adaptativo para responder ao baixo desempenho dos métodos físicos de implementação do projeto
- A estratégia integra a melhoria contínua por meio de uma estrutura robusta de monitoramento, avaliação e aprendizado.
- O projeto produziu estratégias de gerenciamento adaptativo para responder aos impactos de fatores de estresse externos com base na avaliação de riscos.</t>
  </si>
  <si>
    <t xml:space="preserve">- O projeto usa um design iterativo para gerenciar de forma adaptativa o baixo desempenho dos métodos físicos de implementação do projeto.
- A estratégia integra a melhoria contínua por meio de uma estrutura robusta de monitoramento, avaliação e aprendizado.
- O projeto emprega estratégias claras de gerenciamento adaptativo para responder aos impactos de fatores de estresse externos, com base na avaliação e no monitoramento de riscos.
</t>
  </si>
  <si>
    <t xml:space="preserve">- O projeto não possui mecanismos claros de feedback social além da obtenção de consentimento para a implementação e não possui um plano de gerenciamento adaptativo para lidar com possíveis conflitos
- O local do projeto é monitorado quanto a evidências de danos causados por humanos, mas não há planos pré-existentes para lidar com isso.
- O projeto não compartilha ou publica voluntariamente registros escritos. </t>
  </si>
  <si>
    <t>- O projeto possui mecanismos de feedback, mas eles não estão vinculados a uma estratégia clara de gerenciamento adaptativo.
- O local do projeto é monitorado quanto a evidências de danos causados por humanos, mas não há planos pré-existentes para lidar com isso.
- O projeto tem registros escritos</t>
  </si>
  <si>
    <t>- O projeto tem estratégias claras de gerenciamento social adaptativo e trabalha com os participantes do projeto para abordar as preocupações como parte de um programa regular de envolvimento da comunidade.
- Os planos de gerenciamento adaptativo são revisados e atualizados periodicamente.
- Os danos causados pelo homem no local do projeto são monitorados.
- O projeto tem registros escritos que são armazenados em um formato on-line acessível.</t>
  </si>
  <si>
    <t>- O projeto tem estratégias claras de gerenciamento social adaptativo e trabalha com as comunidades e os parceiros para abordar as preocupações como parte de um programa regular de envolvimento da comunidade.
- Os danos causados pelo homem ao local do projeto e às áreas adjacentes são monitorados (por exemplo, contagem de tocos em manguezais, cicatrizes de âncoras em ervas marinhas).
- A estrutura de monitoramento, avaliação e aprendizado é aplicada aos elementos sociais do projeto (por exemplo, meios de subsistência, gerenciamento de área).
- O projeto tem registros escritos/relatórios anuais que são armazenados em um formato on-line de fácil acesso</t>
  </si>
  <si>
    <t>- O projeto tem estratégias claras de gerenciamento social adaptativo apoiadas por um processo de monitoramento formal que solicita feedback das comunidades e de outras partes interessadas.
- A estratégia integra a melhoria contínua por meio de uma estrutura robusta de monitoramento, avaliação e aprendizado
- O projeto tem registros escritos/relatórios anuais que são armazenados em um formato on-line acessível e compartilha livremente os aprendizados e as experiências.</t>
  </si>
  <si>
    <t>4.0 Operar local e contextualmente</t>
  </si>
  <si>
    <t>4.1 Elaborar projetos de acordo com o contexto social e ecológico local</t>
  </si>
  <si>
    <t>- A equipe do projeto não inclui indivíduos qualificados capazes de avaliar o contexto social e econômico local e/ou interpretar as pesquisas existentes de forma eficaz.
- O orçamento do projeto não inclui tempo e recursos humanos suficientes para identificar os principais fatores sociais e econômicos que influenciam a elaboração do projeto.
- A comunicação com os participantes do projeto e os usuários do local não é estruturada/planejada.</t>
  </si>
  <si>
    <t xml:space="preserve">- O orçamento do projeto inclui tempo e recursos humanos mínimos para identificar os principais fatores sociais e econômicos que influenciam a elaboração do projeto.
- Não está claro se a coleta de dados socioeconômicos é realizada de acordo com as melhores práticas publicadas e as salvaguardas sociais não estão definidas.
- O projeto mantém uma comunicação clara e eficaz com os participantes do projeto e os usuários do local. </t>
  </si>
  <si>
    <t xml:space="preserve">- O projeto orçou e alocou tempo para a equipe avaliar o contexto social e econômico local e/ou interpretar pesquisas existentes, mas não emprega especialistas dedicados.
- A coleta de dados socioeconômicos é realizada de acordo com as melhores práticas publicadas e inclui as salvaguardas sociais relevantes.
- O projeto mantém uma comunicação clara e eficaz com os participantes do projeto e os usuários do local. </t>
  </si>
  <si>
    <t>- O projeto inclui o orçamento e a capacidade da equipe para avaliar o contexto social e econômico local e/ou interpretar as pesquisas existentes.
- A coleta de dados socioeconômicos é realizada de acordo com as práticas recomendadas e inclui as proteções sociais relevantes
- O projeto mantém uma comunicação clara e eficaz com as partes interessadas e os grupos de usuários.</t>
  </si>
  <si>
    <t>- O projeto inclui o orçamento e a capacidade da equipe para avaliar o contexto social e econômico local e/ou interpretar as pesquisas existentes.
- A coleta de dados socioeconômicos é realizada de acordo com as práticas recomendadas e incluindo as salvaguardas sociais relevantes
- Os métodos usados para coletar dados sociais e/ou econômicos são compartilhados de forma transparente.
- O projeto mantém uma comunicação clara e eficaz com as partes interessadas e os grupos de usuários.</t>
  </si>
  <si>
    <t>- A coleta de dados sociais ou econômicos do projeto é limitada apenas às comunidades locais ou adjacentes
- A elaboração do projeto não considera o contexto ou os impactos socioeconômicos mais amplos
- Os impactos socioeconômicos do projeto não são incluídos nos relatórios do projeto ou não são verificáveis</t>
  </si>
  <si>
    <t>- O projeto realizou uma coleta mínima de dados sociais ou econômicos, limitada apenas aos grupos de partes interessadas dominantes
- O projeto foi elaborado considerando as realidades sociais locais, mas sem um estado de linha de referência estabelecido
- O projeto foi elaborado considerando as realidades econômicas locais, mas sem um estado de linha de referência estabelecido.
- Os impactos socioeconômicos do projeto estão incluídos no relatório do projeto, mas não são quantificáveis.</t>
  </si>
  <si>
    <t>- O projeto é elaborado considerando as realidades sociais e econômicas locais com base em informações coletadas de parceiros locais, funcionários e comunidades participantes. 
- Os planos de monitoramento do projeto incluem a garantia de que a implementação do projeto permaneça alinhada aos valores e regras culturais e sociais.
- As comunidades participantes, os parceiros locais e/ou os usuários do local são beneficiados pelo projeto ou compensados pelas mudanças de comportamento. 
- Os dados socioeconômicos são incluídos nos relatórios do projeto.</t>
  </si>
  <si>
    <t xml:space="preserve">- O projeto é elaborado considerando as realidades sociais e econômicas locais com base em dados confiáveis.
- Os planos de monitoramento do projeto incluem a garantia de que a implementação do projeto permaneça alinhada com os valores e regras culturais e sociais e informe o gerenciamento adaptativo.
- O projeto é capaz de identificar todas as partes interessadas afetadas pela implementação do projeto e justificar onde a compensação é, ou não, apropriada.
- Os dados socioeconômicos são incluídos nos relatórios do projeto e podem ser facilmente encontrados on-line. </t>
  </si>
  <si>
    <t>O projeto é elaborado considerando as realidadessociais e econômicas locais com base em dados confiáveis.
- Os planos de monitoramento do projeto incluem a garantia de que a implementação do projeto permaneça alinhada com os valores e regras culturais e sociais e garanta que nenhum resultado negativo seja obtido.
- O projeto é capaz de identificar todas as partes interessadas afetadas pela implementação do projeto e justificar onde a compensação é, ou não, apropriada.
- Os dados socioeconômicos são publicados (quando couber) ou incluídos nos relatórios do projeto.</t>
  </si>
  <si>
    <t>4.2 Estabelecer uma rede diversificada de parceiros locais para garantir o sucesso e a longevidade do projeto</t>
  </si>
  <si>
    <t>4.2 Estabelecer uma rede diversificada de parceiros locais</t>
  </si>
  <si>
    <t xml:space="preserve">- O projeto identificou apenas os ocupantes do local do projeto 
- O projeto não realizou nenhum mapeamento adicional das partes interessadas
- O projeto não se envolveu com os ocupantes da área adjacente </t>
  </si>
  <si>
    <t xml:space="preserve">- O projeto mapeou os ocupantes do local e das áreas adjacentes
- O projeto identificou os ocupantes do local e da área adjacente afetados pela implementação do projeto
- O projeto se envolveu com os ocupantes do local e da área adjacente </t>
  </si>
  <si>
    <t>- O projeto realizou um mapeamento rigoroso das partes interessadas.
- O projeto garantiu que todas as partes interessadas e grupos de usuários potencialmente afetados fossem contatados, informados sobre os planos do projeto e capazes de fornecer feedback.
- O projeto forma parcerias locais e incorpora a capacidade local quando necessário - por exemplo, parceria com universidades para auxiliar com conhecimentos científicos.</t>
  </si>
  <si>
    <t xml:space="preserve">- O projeto realizou um rigoroso mapeamento das partes interessadas.
- O projeto garantiu que todas as partes interessadas e grupos de usuários fossem, no mínimo, contatados, informados sobre os planos do projeto e atualizados regularmente.
- O projeto forma parcerias locais e incorpora experiências e capacidades locais quando necessário.
</t>
  </si>
  <si>
    <t>- O projeto realizou um mapeamento rigoroso das partes interessadas.
- O projeto garantiu que todas as partes interessadas e grupos de usuários fossem, no mínimo, contatados, informados sobre os planos do projeto e tivessem oportunidades de participar.
- O projeto forma parcerias locais e incorpora experiências e capacidades locais sempre que possível.</t>
  </si>
  <si>
    <t>- O projeto não identificou efetivamente as entidades governamentais locais e jurisdicionais relevantes para a implementação legal do projeto e pode estar operando em uma área cinzenta do ponto de vista jurídico, por exemplo, com uma resolução pouco clara sobre a posse da terra.
- Os projetos financiados por mecanismos de mercado transacionam serviços de ecossistema, como carbono ou biodiversidade on-line, sem permissões legais claras.</t>
  </si>
  <si>
    <t>- O projeto identificou entidades governamentais locais relevantes para a gestão e/ou restauração de ecossistemas de carbono azul, mas não desenvolveu uma relação de trabalho além da permissão para operar.
- Os projetos financiados por mecanismos de mercado garantiram direitos de transação de serviços de ecossistema, como carbono ou biodiversidade, mas não se envolveram mais.</t>
  </si>
  <si>
    <t xml:space="preserve">- O projeto efetivamente se envolveu ou fez parceria com entidades governamentais locais relevantes para o gerenciamento e/ou a restauração de ecossistemas de carbono azul.
- Os projetos financiados por mecanismos de mercado identificaram efetivamente as entidades governamentais relevantes para garantir os direitos de transação de serviços de ecossistema, como carbono ou biodiversidade.
</t>
  </si>
  <si>
    <t xml:space="preserve">- O projeto se envolveu efetivamente com entidades governamentais locais e jurisdicionais relevantes para a gestão e/ou restauração de ecossistemas de carbono azul.
- Os projetos financiados por mecanismos de mercado identificaram com eficácia as entidades governamentais relevantes para garantir os direitos de transacionar serviços de ecossistema, como carbono ou biodiversidade.
- O projeto compartilha aprendizados com outros projetos locais.
</t>
  </si>
  <si>
    <r>
      <rPr>
        <sz val="12"/>
        <rFont val="Calibri Light"/>
        <family val="2"/>
        <scheme val="major"/>
      </rPr>
      <t xml:space="preserve"> O projeto se envolveu ou fez parceria com</t>
    </r>
    <r>
      <rPr>
        <sz val="12"/>
        <color theme="1"/>
        <rFont val="Calibri Light"/>
        <family val="2"/>
        <scheme val="major"/>
      </rPr>
      <t xml:space="preserve"> entidades governamentais locais e jurisdicionais relevantes para a gestão e/ou restauração de ecossistemas de carbono azul.</t>
    </r>
    <r>
      <rPr>
        <sz val="12"/>
        <rFont val="Calibri Light"/>
        <family val="2"/>
        <scheme val="major"/>
      </rPr>
      <t xml:space="preserve"> Os projetos financiados por mecanismos de mercado se envolveram efetivamente com </t>
    </r>
    <r>
      <rPr>
        <sz val="12"/>
        <color theme="1"/>
        <rFont val="Calibri Light"/>
        <family val="2"/>
        <scheme val="major"/>
      </rPr>
      <t>entidades governamentais relevantes para garantir direitos de transação de serviços de ecossistema, como carbono ou biodiversidade.
- O projeto compartilha aprendizados com entidades governamentais relevantes e outras organizações.</t>
    </r>
  </si>
  <si>
    <t>4.3 Avançar na política para promover projetos de carbono azul de alta qualidade</t>
  </si>
  <si>
    <t>- O projeto opera em meio a lacunas de políticas sem nenhum envolvimento ativo com as autoridades locais ou sem buscar apoio para resolvê-las</t>
  </si>
  <si>
    <t xml:space="preserve">- O projeto garantiu o cumprimento de todos os requisitos legais para a operação e está devidamente registrado junto às autoridades locais, mas não se envolve voluntariamente com as políticas governamentais locais e/ou nacionais. </t>
  </si>
  <si>
    <t>- O projeto está envolvido com representantes do governo local e/ou nacional para garantir que haja políticas de apoio e estruturas operacionais legais que atendam às necessidades do projeto.</t>
  </si>
  <si>
    <t xml:space="preserve">- O projeto está envolvido com representantes do governo local e/ou nacional para garantir que haja políticas de apoio e estruturas legais para a operação do projeto.
- O projeto defende os direitos da comunidade e das partes interessadas, além das necessidades do projeto.
</t>
  </si>
  <si>
    <t>- O projeto está envolvido com representantes do governo local e/ou nacional para garantir que haja políticas de apoio e estruturas legais para a operação e replicação do projeto.
- O projeto defende os direitos da comunidade e das partes interessadas, além das necessidades do projeto.
- O projeto serviu como um piloto eficaz ou um exemplo de prática recomendada que informa as decisões políticas.</t>
  </si>
  <si>
    <t>- O projeto não está envolvido com o desenvolvimento de políticas</t>
  </si>
  <si>
    <t>- O projeto participa de fóruns de políticas locais, consultas ou grupos de trabalho que afetam diretamente a implementação do projeto</t>
  </si>
  <si>
    <t xml:space="preserve">- O projeto participa de fóruns de políticas locais, consultas ou grupos de trabalho
- Participa de fóruns internacionais (por exemplo, GMA) ou grupos de trabalho 
</t>
  </si>
  <si>
    <t xml:space="preserve">- O projeto participa de fóruns de políticas locais, consultas ou grupos de trabalho
- Participa de fóruns internacionais (por exemplo, GMA) ou grupos de trabalho 
- Fornece ativamente feedback e informações às partes envolvidas no engajamento de políticas locais e/ou nacionais relacionadas aos ecossistemas de carbono azul 
</t>
  </si>
  <si>
    <t>- O projeto participa de fóruns de políticas locais, consultas ou grupos de trabalho e compartilha aprendizados com outros projetos de carbono azul ou NbS.
- Participa de fóruns internacionais (por exemplo, GMA) ou compartilha aprendizados com acadêmicos ou grupos de trabalho que produzem artigos sobre políticas relacionadas aos ecossistemas de carbono azul.
- Fornece ativamente feedback e informações às partes envolvidas no engajamento de políticas locais e/ou nacionais relacionadas aos ecossistemas de carbono azul.</t>
  </si>
  <si>
    <t>4.3.1 Considerar as implicações locais das políticas internacionais</t>
  </si>
  <si>
    <t>- As metas e a elaboração do projeto não consideraram o alinhamento com políticas ou planos de ação nacionais, como planos de gestão de mangues, algas marinhas ou pântanos salgados, NDCs ou NBSAPs.</t>
  </si>
  <si>
    <t>- O projeto se alinha amplamente às políticas ou planos de ação nacionais, como planos de manejo de mangues ou pântanos salgados
- Os projetos de crédito de carbono podem articular como se alinham à política nacional relacionada ao Artigo 6</t>
  </si>
  <si>
    <t>- O projeto articula como se alinha aos compromissos nacionais com metas de políticas internacionais, por exemplo, planos de mitigação climática ou de biodiversidade descritos em NDCs, NBSAPs e políticas ou planos de ação nacionais relacionados
- Os projetos de crédito de carbono podem articular como se alinham à política nacional relacionada ao Artigo 6</t>
  </si>
  <si>
    <t>- O projeto articula como se alinha aos compromissos nacionais com metas de políticas internacionais, por exemplo, planos de mitigação climática ou de biodiversidade descritos em NDCs, NBSAPs e políticas ou planos de ação nacionais relacionados
- O projeto é capaz de quantificar como contribui para atingir uma ou mais dessas metas 
- Os projetos de crédito de carbono podem articular como se alinham à política nacional relacionada ao Artigo 6</t>
  </si>
  <si>
    <t>- O projeto articula como se alinha aos compromissos nacionais com metas de políticas internacionais, por exemplo, planos de mitigação climática ou de biodiversidade delineados em NDCs, NBSAPs e políticas ou planos de ação nacionais relacionados.
- O projeto é capaz de quantificar como contribui para atingir várias metas relevantes.
- O projeto compartilha ativamente os dados com as agências nacionais de implementação ou entidades governamentais relevantes.
- Os projetos de crédito de carbono podem articular como planejam se alinhar às políticas nacionais em mudança (ou seja, artigo 6).</t>
  </si>
  <si>
    <t>5.0 Mobilizar capital de alta integridade</t>
  </si>
  <si>
    <t>5.1 Integridade do financiamento</t>
  </si>
  <si>
    <t>5.1.1 Definir metas com base científica e seguir uma hierarquia de mitigação</t>
  </si>
  <si>
    <t xml:space="preserve">Categoria </t>
  </si>
  <si>
    <t>- Os créditos estão sendo vendidos principalmente a corretores para negociação posterior sem condições de aposentadoria de curto prazo.</t>
  </si>
  <si>
    <t>- Os créditos estão sendo vendidos principalmente de forma direta ou por meio de corretores a compradores para aposentadoria em curto prazo, mas os compradores não têm um plano de redução de emissões.</t>
  </si>
  <si>
    <t xml:space="preserve">- Os créditos estão sendo vendidos principalmente para aposentadoria em curto prazo para compradores que fazem progresso verificável em direção a um plano de redução de emissões.
- A prioridade é dada aos compradores alinhados com os valores de responsabilidade social e direitos humanos do projeto.
</t>
  </si>
  <si>
    <t>- Os créditos estão sendo vendidos principalmente para aposentadoria imediata.
- Os compradores estão fazendo progressos verificáveis em direção a um plano de redução de emissões com metas baseadas na ciência.
- Prioridade dada aos compradores alinhados com os valores de responsabilidade social do projeto e direitos humanos.
- Os corretores aplicam critérios semelhantes à seleção de clientes.</t>
  </si>
  <si>
    <t>- Os créditos estão sendo vendidos principalmente para aposentadoria imediata.
- Os compradores têm uma meta com base científica alinhada a 1,5° C, que é monitorada e divulgada publicamente, seguindo uma estrutura de redução de emissões estabelecida.
- Até onde pode ser razoavelmente estabelecido, os compradores atendem aos critérios de responsabilidade social e direitos humanos definidos pelo projeto.
- Os corretores aplicam critérios semelhantes na seleção de clientes.</t>
  </si>
  <si>
    <t>- O projeto não produz nem vende créditos de carbono.</t>
  </si>
  <si>
    <t>5.1.2 Mitigação de riscos</t>
  </si>
  <si>
    <t>- Os parceiros do projeto não fornecem nenhuma orientação ou restrição sobre a linguagem usada pelos investidores/compradores, e há o risco de o projeto ser usado para fazer greenwashing.
- O projeto pode estar exposto a riscos de reputação por associação com financiadores/compradores/investidores ou parceiros ligados a projetos malsucedidos.</t>
  </si>
  <si>
    <t>- Os parceiros do projeto impõem restrições à linguagem de reivindicação usada pelos investidores/compradores para garantir a representação precisa dos resultados do projeto e evitar o greenwashing.
- O projeto não prioriza nenhum financiador/comprador/investidor específico.</t>
  </si>
  <si>
    <t>- Os parceiros do projeto não fornecem nenhuma orientação ou restrição sobre o idioma usado pelos investidores/compradores.
- Entretanto, o projeto prioriza investidores/compradores que apoiam publicamente as melhores práticas em projetos de adaptação e mitigação do clima e/ou da biodiversidade.</t>
  </si>
  <si>
    <t>- Os parceiros do projeto impõem restrições à linguagem de reivindicação usada pelos investidores/compradores para garantir a representação precisa dos resultados do projeto.
- Sempre que possível, o projeto prioriza investidores/compradores que apóiam publicamente as melhores práticas em projetos de adaptação e mitigação do clima e/ou da biodiversidade.</t>
  </si>
  <si>
    <t>- O projeto impõe restrições à linguagem das reivindicações e fornece aos financiadores ou investidores orientações sobre como representar os resultados do projeto com precisão.
- Existem sistemas para evitar a dupla contagem.
- Sempre que possível, o projeto prioriza investidores/compradores que apoiam publicamente as melhores práticas em projetos de adaptação e mitigação do clima e/ou da biodiversidade.</t>
  </si>
  <si>
    <t>5.2 Transparência financeira</t>
  </si>
  <si>
    <t>Transparência financeira interna</t>
  </si>
  <si>
    <t>O projeto não produz orçamentos anuais e relatórios financeiros por escrito.</t>
  </si>
  <si>
    <t>O projeto produz orçamentos anuais e relatórios financeiros por escrito, mas nem todas as partes interessadas relevantes têm acesso ou contribuem.</t>
  </si>
  <si>
    <t>O projeto produz orçamentos anuais e relatórios financeiros por escrito, aos quais todas as partes interessadas relevantes têm acesso e contribuem mediante solicitação.</t>
  </si>
  <si>
    <t>O projeto produz orçamentos anuais e relatórios financeiros por escrito, aos quais todas as partes interessadas têm fácil acesso e contribuição, mas usa uma linguagem técnica que é difícil de entender sem o conhecimento prévio relevante.</t>
  </si>
  <si>
    <t xml:space="preserve">- O projeto produz orçamentos anuais e relatórios financeiros por escrito, que são fornecidos a todas as partes interessadas para que contribuam e são acompanhados de resumos fáceis de entender, vídeos explicativos, atualizações verbais ou outras formas de comunicação no idioma nativo.
</t>
  </si>
  <si>
    <t xml:space="preserve">Transparência externa do projeto </t>
  </si>
  <si>
    <t xml:space="preserve">- O projeto não tem permissão ou opta por não compartilhar nenhuma informação financeira, incluindo custos de implementação ou compartilhamento de benefícios, ou preço de crédito, se estiver produzindo créditos.
- O projeto produz apenas as comunicações técnicas, sociais e financeiras mínimas exigidas pelo financiador ou pelo padrão e não garante que elas sejam facilmente descobertas.
</t>
  </si>
  <si>
    <t>- O projeto pode ser impedido de compartilhar algumas informações por NDAs excessivamente restritivos.
- O projeto produz as comunicações técnicas, sociais e financeiras mínimas exigidas pelo financiador ou pelo padrão, mas não garante que elas sejam facilmente descobertas.
- O projeto é capaz de compartilhar informações adicionais, mas ainda não o fez.</t>
  </si>
  <si>
    <t>- O projeto pode ser impedido de compartilhar algumas informações devido a NDAs excessivamente restritivos.
- O projeto produz relatórios técnicos, sociais e financeiros de acordo com os requisitos padrão ou do financiador e garante que eles possam ser facilmente descobertos.</t>
  </si>
  <si>
    <t>- O projeto pode ser impedido de compartilhar algumas informações devido a NDAs excessivamente restritivos.
- O projeto produz relatórios técnicos, sociais e financeiros de acordo com os requisitos padrão ou do financiador e garante que eles possam ser facilmente descobertos.
- O projeto apoia o aumento da transparência compartilhando informações adicionais externamente sempre que possível, por exemplo, compartilhando dados técnicos, como resultados de amostras do núcleo do solo, em plataformas de dados de acesso aberto.</t>
  </si>
  <si>
    <t>- Os NDAs são restritos apenas às informações confidenciais necessárias, para permitir o fácil compartilhamento de informações financeiras, como preços de venda de créditos.
- O projeto produz relatórios técnicos, sociais e financeiros para leitores externos, que são de acesso aberto e podem ser facilmente descobertos.</t>
  </si>
  <si>
    <t>5.3 Elaborar acordos e contratos para promover preços e compensações justas e transparentes</t>
  </si>
  <si>
    <t>5.3.1 Custos e compartilhamento de receitas</t>
  </si>
  <si>
    <t>-O projeto não consegue gerar receita suficiente para cobrir os custos principais.</t>
  </si>
  <si>
    <t>- O projeto gera receita suficiente para cobrir os custos básicos e gerar lucros, mas os retornos dos investidores são priorizados em detrimento da alocação dos lucros para as comunidades ou outras partes interessadas.
- A definição de "custos básicos" não foi formalmente acordada entre todas as partes interessadas e pode omitir a necessidade de alguns membros qualificados da equipe ou os salários do gerente local. 
- Nem todos os parceiros do projeto estão cientes ou participam da alocação de recursos.</t>
  </si>
  <si>
    <t>- O projeto gera receita suficiente para cobrir os custos básicos e compartilhar a receita com as comunidades, mas depende da obtenção de financiamento de subsídios repetidos para isso.
- A definição de custos operacionais básicos inclui a contratação de uma equipe, incluindo membros recrutados localmente, com toda a gama de habilidades para proporcionar sucesso ecológico, social e financeiro, além dos custos de administração e implementação do projeto.
- Todos os beneficiários, mas nem todos os parceiros do projeto, participam da alocação de recursos, e são fornecidos relatórios transparentes.</t>
  </si>
  <si>
    <t>- O projeto gera receita suficiente para cobrir os custos básicos e cumprir as obrigações financeiras com as comunidades ou com outras partes interessadas.
- Todos os beneficiários, mas nem todos os parceiros do projeto, participam da alocação de recursos, e são fornecidos relatórios transparentes.</t>
  </si>
  <si>
    <t>- O projeto gera receita suficiente para cobrir os custos principais e cumprir as obrigações financeiras com as comunidades ou outras partes interessadas.
- Existe o potencial adicional de lucros para apoiar a expansão do projeto, melhores resultados sociais, pesquisa científica, sustentabilidade de longo prazo ou proporcionar retorno aos investidores. 
- Todos os parceiros relevantes do projeto estão cientes e participam da alocação de recursos.</t>
  </si>
  <si>
    <t>5.3.2 Preço do crédito</t>
  </si>
  <si>
    <t>- O projeto está preso a um preço de venda fixo vitalício para a maioria dos créditos produzidos.
- O risco de aumento dos custos operacionais não é equilibrado pela retenção de créditos não descontados para venda no mercado aberto.
- O projeto pode ter concordado com um único pagamento inicial pelo total de reduções de emissões previstas e estar exposto a altos níveis de risco financeiro futuro ou ao risco de não entrega.</t>
  </si>
  <si>
    <t>- O projeto está preso a um preço fixo vitalício ou com desconto percentual para a maioria dos créditos produzidos.
- O risco de aumento dos custos operacionais é, de certa forma, equilibrado pelo uso de um desconto percentual em vez de um preço fixo.
- O projeto não concordou com um único pagamento adiantado para as reduções totais de emissões previstas.</t>
  </si>
  <si>
    <t>- O projeto pode ser bloqueado em um preço de venda fixo ou com desconto vitalício por crédito, mas somente para uma parte minoritária do volume total.
- Créditos não descontados suficientes são retidos para equilibrar o risco de aumento dos custos operacionais.
- O projeto não concordou com um único pagamento adiantado para as reduções totais de emissões previstas.</t>
  </si>
  <si>
    <t>- Os preços dos créditos podem ser fixados ou descontados por um tempo ou volume limitado para facilitar o investimento, mas o projeto não fica preso a um preço de venda fixo por toda a vida útil do projeto.
- Créditos não descontados suficientes são retidos para equilibrar o risco de aumento dos custos operacionais.
- O projeto não concordou com um único pagamento adiantado para as reduções totais de emissões previstas.</t>
  </si>
  <si>
    <t>- Os preços dos créditos podem ser fixos ou com desconto por um período ou volume limitado, mas o projeto não fica preso a um preço de venda fixo por toda a vida.
- Créditos não descontados suficientes são retidos para equilibrar o risco de aumento dos custos operacionais.
- O preço do investidor é definido para levar em conta e refletir as mudanças nas condições do mercado (por exemplo, preços flutuantes, cláusulas de escalonamento etc.).
- O projeto não concordou com um único pagamento adiantado para as reduções totais de emissões previstas.</t>
  </si>
  <si>
    <t xml:space="preserve">5.3.3 Acordos de compartilhamento de benefícios </t>
  </si>
  <si>
    <t>Não existe nenhum mecanismo formal escrito de compartilhamento de benefícios de longo prazo.</t>
  </si>
  <si>
    <t>Existem mecanismos de compartilhamento de benefícios de longo prazo, mas o poder de decisão está com um subconjunto de parceiros relevantes. Ou: os mecanismos de compartilhamento de benefícios são claramente planejados e a consulta é contínua.</t>
  </si>
  <si>
    <t>Mecanismos de compartilhamento de benefícios de longo prazo estão em vigor e todas as partes interessadas são consultadas para definir termos equitativos e acordos de compartilhamento de benefícios.</t>
  </si>
  <si>
    <t>Mecanismos de compartilhamento de benefícios de longo prazo estão em vigor e todas as partes interessadas e grupos de partes interessadas têm o mesmo poder de definir termos equitativos e acordos de compartilhamento de benefícios.</t>
  </si>
  <si>
    <t>Mecanismos de compartilhamento de benefícios de longo prazo estão em vigor e todas as partes interessadas e grupos de partes interessadas têm o mesmo poder de definir termos equitativos e acordos de compartilhamento de benefícios com o apoio de consultoria jurídica neutra.</t>
  </si>
  <si>
    <t>6.0 Design para sustentabilidade</t>
  </si>
  <si>
    <t>6.1 Durabilidade do projeto</t>
  </si>
  <si>
    <t xml:space="preserve">- O projeto monitora e informa sobre o sucesso da implementação em intervalos apropriados por menos de 3 anos
</t>
  </si>
  <si>
    <t xml:space="preserve">- O projeto produziu um plano de monitoramento de 3 a 5 anos.
- O projeto tem planos de gerenciamento adaptativo em vigor e pode responder aos resultados do monitoramento.
</t>
  </si>
  <si>
    <t xml:space="preserve">- O projeto produziu um plano de monitoramento de 3 a 5 anos e começou a implementá-lo.
- O projeto tem planos de gerenciamento adaptativo em vigor e pode ser sensível aos resultados do monitoramento.
- O projeto treina e emprega a equipe local.
</t>
  </si>
  <si>
    <t>- O projeto produziu um plano de monitoramento de 5 a 10 anos e pode mostrar como ele está sendo implementado.
- O projeto tem planos de gerenciamento adaptativo em vigor e pode responder aos resultados do monitoramento.
- O projeto treina e emprega funcionários locais em cargos de longo prazo.</t>
  </si>
  <si>
    <t xml:space="preserve">- O projeto tem planos claros de monitoramento e manutenção de longo prazo para mais de 10 anos, pode mostrar como eles estão sendo implementados e treina e emprega pessoal de longo prazo, recrutando localmente sempre que possível.
</t>
  </si>
  <si>
    <t>- Não há planos claros para desenvolver a capacidade local ou meios de subsistência sustentáveis para garantir que o projeto persista além do atual período de financiamento.</t>
  </si>
  <si>
    <t>- O projeto ainda não produziu planos claros para o desenvolvimento de meios de subsistência sustentáveis que reduzam a pressão sobre o ecossistema.
- O projeto realizou o desenvolvimento da capacidade local para uma seleção de tarefas de manutenção do local.</t>
  </si>
  <si>
    <t xml:space="preserve">- O projeto começou a implementar planos para alternativas sustentáveis às atividades que degradam o ecossistema, desenvolvidos em conjunto com as partes interessadas locais.
- O projeto está criando capacidade local suficiente para manter o local do projeto. </t>
  </si>
  <si>
    <t>- O projeto está implementando planos claros para alternativas sustentáveis às atividades que degradam o ecossistema, desenvolvidas em conjunto com as partes interessadas locais e inicialmente subsidiadas pelo projeto.
- O desenvolvimento da capacidade do projeto garantiu que as comunidades locais tivessem as habilidades e o conhecimento para manter a durabilidade do projeto após a data de término do projeto</t>
  </si>
  <si>
    <t>- A capacitação do projeto garantiu que as comunidades locais tivessem as habilidades e o conhecimento para manter os resultados do projeto após a data de término do projeto, incluindo o planejamento da transição para reduzir choques financeiros e preparar as partes interessadas.</t>
  </si>
  <si>
    <t>- O projeto não tem intenção clara de se candidatar a outros subsídios ou garantir outra renda após o período inicial de concessão.
- O projeto solicita financiamento em uma base ad hoc e não participa de grupos nacionais ou internacionais que possam aumentar o acesso a oportunidades de financiamento.</t>
  </si>
  <si>
    <t>- O projeto tem um processo claro de gerenciamento financeiro e pretende solicitar financiamento além do período de concessão inicial, mas o orçamento não inclui recursos humanos para garantir renda adicional.
- O projeto solicita financiamento em uma base ad hoc e não participa de nenhum grupo nacional ou internacional.</t>
  </si>
  <si>
    <t>- O projeto tem planos financeiros claros, incluindo gastos com recursos humanos para garantir renda adicional após o período inicial de concessão ou crédito.
- O projeto solicita financiamento em uma base ad hoc e não participa de nenhum grupo nacional ou internacional.</t>
  </si>
  <si>
    <t>- O projeto tem planos financeiros claros, incluindo gastos com recursos humanos para garantir renda adicional após o período inicial de concessão ou crédito.
- Os parceiros do projeto participam de fóruns nacionais ou internacionais e têm maior acesso a uma rede de opções de financiadores/investidores.</t>
  </si>
  <si>
    <t>- O projeto tem planos financeiros claros, incluindo gastos com recursos humanos dedicados para estabelecer vários fluxos de renda e garantir o acesso contínuo a subsídios ou outras receitas suficientes para manter o site e os benefícios das partes interessadas após o término do período de subsídio inicial.
- Os parceiros do projeto têm acesso a uma rede de opções de financiadores/investidores e/ou participam de fóruns nacionais ou internacionais que aumentam a possibilidade de financiamento.</t>
  </si>
  <si>
    <t>6.2 Avaliações de risco</t>
  </si>
  <si>
    <t>Avaliação de riscos de mudanças climáticas</t>
  </si>
  <si>
    <t>- O projeto não realizou uma avaliação de risco de mudança climática</t>
  </si>
  <si>
    <t>- O projeto realizou uma avaliação limitada dos riscos da mudança climática.
- O projeto está ciente dos riscos, mas ainda não possui medidas formais para monitorar, mitigar, responder ou adaptar-se aos possíveis impactos.</t>
  </si>
  <si>
    <t>- O projeto realizou uma avaliação abrangente dos riscos da mudança climática.
- Os efeitos da mudança climática no local do projeto são monitorados.</t>
  </si>
  <si>
    <t>- O projeto realizou uma avaliação abrangente dos riscos da mudança climática
-Os resultados da avaliação de risco informaram a elaboração e a implementação do projeto.
- Os efeitos da mudança climática no local do projeto são monitorados.</t>
  </si>
  <si>
    <t>- O projeto realizou uma avaliação abrangente dos riscos da mudança climática.
- Sempre que possível, o projeto tem medidas completas e abrangentes para mitigar e se adaptar aos possíveis efeitos da mudança climática.
- Os efeitos da mudança climática no local do projeto são monitorados, por exemplo, aumento do nível do mar, estresse térmico, mudanças nas chuvas e clima severo.</t>
  </si>
  <si>
    <t>Avaliação de riscos de causas humanas</t>
  </si>
  <si>
    <t xml:space="preserve">- O projeto não realizou nenhuma avaliação de risco para causas humanas de falha ou reversão do projeto. </t>
  </si>
  <si>
    <t xml:space="preserve">- O projeto realizou uma avaliação limitada dos riscos humanos
- O projeto está ciente dos riscos, mas ainda não possui medidas formais para monitorar, mitigar, responder ou adaptar-se aos possíveis impactos humanos no ecossistema. </t>
  </si>
  <si>
    <t>- O projeto realizou uma avaliação abrangente dos riscos humanos.
- Os impactos humanos no local do projeto e no ecossistema próximo são monitorados e informam as ações de resposta.
- As mudanças sociais locais e a satisfação da comunidade com o projeto são monitoradas e informam as ações de resposta.</t>
  </si>
  <si>
    <t>- O projeto realizou uma avaliação abrangente dos riscos humanos.
- Os resultados da avaliação de riscos foram incorporados à elaboração das intervenções do projeto, que tratam efetivamente dos fatores humanos de perda.
- As mudanças sociais locais, os impactos humanos sobre o ecossistema do projeto e a satisfação da comunidade com o projeto são monitorados e as ações de mitigação são elaboradas em conjunto com as partes interessadas.</t>
  </si>
  <si>
    <t>- O projeto realiza avaliações regulares e abrangentes dos riscos humanos, incluindo atores externos, e os resultados informam as estratégias de elaboração, monitoramento e gerenciamento adaptativo do projeto.</t>
  </si>
  <si>
    <t>Avaliação de risco financeiro</t>
  </si>
  <si>
    <t>- O projeto ainda não realizou nenhuma avaliação de risco para causas financeiras de fracasso ou reversão do projeto</t>
  </si>
  <si>
    <t>- O projeto realizou uma avaliação limitada do risco financeiro</t>
  </si>
  <si>
    <t>- O projeto realizou uma avaliação abrangente dos riscos financeiros.
- Os resultados da avaliação de riscos foram incorporados ao planejamento das finanças e dos fluxos de financiamento/renda do projeto.</t>
  </si>
  <si>
    <t xml:space="preserve">- O projeto realizou uma avaliação abrangente dos riscos financeiros.
- Os resultados da avaliação de riscos foram incorporados ao planejamento das finanças e dos fluxos de financiamento/renda do projeto.
-O plano financeiro do projeto inclui atualização periódica da avaliação de riscos e planejamento de gerenciamento adaptativo.
</t>
  </si>
  <si>
    <t>- O projeto realiza avaliações abrangentes de riscos financeiros, incorpora os resultados à elaboração das finanças e dos fluxos de financiamento/renda do projeto e atualiza as avaliações regularmente.
- Os projetos de crédito incluem a avaliação do risco de reversão associado à perda de renda no final do período de crédito, realizada com pelo menos cinco anos de antecedência.
- Inclui riscos financeiros para PIs e CLs decorrentes da implementação do projeto.</t>
  </si>
  <si>
    <t>Avaliação de risco da política</t>
  </si>
  <si>
    <t>- O projeto ainda não realizou nenhuma avaliação de risco para mudanças de políticas que possam causar o fracasso ou a reversão do projeto</t>
  </si>
  <si>
    <t>- O projeto realizou uma avaliação limitada dos riscos da política.</t>
  </si>
  <si>
    <t>- O projeto realizou uma avaliação abrangente dos riscos da política.
- Os resultados da avaliação de riscos foram incorporados aos planos de governança, gerenciamento e financiamento de políticas.</t>
  </si>
  <si>
    <t xml:space="preserve">- O projeto realizou uma avaliação abrangente dos riscos da política.
- Os resultados da avaliação de riscos foram incorporados aos planos de governança, gerenciamento e divulgação de políticas.
- As avaliações de risco são atualizadas de acordo com os ciclos eleitorais nacionais.
- Os projetos de crédito monitoram os riscos da política em relação ao artigo 6 ou ao acesso aos mercados para informar o projeto de fluxos de financiamento/renda.
</t>
  </si>
  <si>
    <t>- O projeto realiza avaliações regulares e abrangentes de riscos de políticas, incluindo posse, governança e acesso a mercados. Os resultados informam a elaboração do projeto, o monitoramento e as estratégias de gerenciamento adaptativo.</t>
  </si>
  <si>
    <t>6.3 Estabelecer medidas para mitigar o risco de reversão</t>
  </si>
  <si>
    <t>6.3 Mitigação de riscos</t>
  </si>
  <si>
    <t>- Não foi definido como a exposição ao risco difere entre as partes participantes, a influência das partes sobre esses riscos e sua capacidade de absorver o impacto do desempenho insuficiente.
- O projeto não tem estratégias de gerenciamento e mitigação de riscos formalmente definidas</t>
  </si>
  <si>
    <t>- O projeto planejou respostas de gestão adaptativa aos riscos comumente encontrados relacionados à implementação física e realizou avaliações de risco limitadas.</t>
  </si>
  <si>
    <t>- O projeto tem estratégias integradas de gerenciamento e atenuação de riscos, informadas por avaliações de riscos e apoiadas por processos claros, como gráfico RACI, planos MEAL e respostas de gerenciamento adaptativo.</t>
  </si>
  <si>
    <t>- Os riscos previstos são alocados às partes participantes com base em acordo mútuo e consideram a influência das partes sobre esses riscos e/ou exposição e sua capacidade de absorver o impacto do desempenho insuficiente.
- O projeto tem estratégias integradas de gerenciamento e atenuação de riscos, informadas por avaliações de riscos e apoiadas por processos claros, como gráfico RACI, planos MEAL e respostas de gerenciamento adaptativo.</t>
  </si>
  <si>
    <t>- O gerenciamento e a atenuação de riscos são alocados aos parceiros apropriados do projeto e apoiados por um gráfico RACI e um plano MEAL.
- Os planos de recursos e orçamento são informados por avaliações de risco para garantir que haja recursos suficientes disponíveis para implementar respostas de gerenciamento adaptativo, se necessário.</t>
  </si>
  <si>
    <t>- O projeto se concentra apenas na restauração ou no plantio e não aborda os fatores sociais ou econômicos da perda.
- O projeto não se envolve com nenhuma questão de política ou governança.</t>
  </si>
  <si>
    <t>- O projeto oferece alguns benefícios tangíveis aos participantes como um subproduto da restauração.
- Os membros da comunidade recebem treinamento básico para apoiar a implementação do projeto e a transição para meios de subsistência alternativos.
- O projeto não se envolve em nenhuma questão de política ou governança.</t>
  </si>
  <si>
    <t xml:space="preserve">- O projeto tem como objetivo que os benefícios proporcionados às partes interessadas durante o período do projeto continuem após o término do projeto e está desenvolvendo um plano de manutenção e gerenciamento de longo prazo.
- O projeto fornece suporte técnico ou financeiro completo para a transição das partes interessadas para fora das atividades prejudiciais.
- A boa governança obtida durante a implementação do projeto facilita os direitos de gerenciamento de longo prazo.
- O projeto não está envolvido com questões políticas mais amplas.
</t>
  </si>
  <si>
    <t xml:space="preserve">- O projeto continuará a proporcionar benefícios tangíveis às partes interessadas após o período de financiamento/implementação, apoiado por um plano de manutenção de longo prazo desenvolvido em conjunto com as partes interessadas.
- O projeto fornece suporte técnico ou financeiro completo para a transição das partes interessadas para fora das atividades prejudiciais.
- As mudanças no local e/ou em outra governança local obtidas durante a implementação do projeto facilitam a proteção de longo prazo.
- O projeto não está envolvido com questões políticas mais amplas.
</t>
  </si>
  <si>
    <t>- Garantir que o projeto continue a proporcionar benefícios tangíveis aos participantes e que eles optem por mantê-lo.
- Garantir que as partes interessadas tenham se afastado com sucesso de quaisquer atividades prejudiciais e que seja improvável que as retomem.
- As mudanças de política ou governança obtidas durante a implementação do projeto proporcionam proteção de longo prazo.</t>
  </si>
  <si>
    <t>AVALIAÇÃO PERIÓDICA DA QUALIDADE DO PROJETO - PRINCÍPIOS E DIRETRIZES DE CARBONO AZUL DE ALTA QUALIDADE GUIA PARA PROFISSIONAIS</t>
  </si>
  <si>
    <t xml:space="preserve">LOCAL: </t>
  </si>
  <si>
    <t xml:space="preserve">DATA:  </t>
  </si>
  <si>
    <t>PRINCÍPIO DE ALTA QUALIDADE</t>
  </si>
  <si>
    <t>NÍVEL DE RECUPERAÇÃO (1-5)</t>
  </si>
  <si>
    <t>EVIDÊNCIAS DE APOIO</t>
  </si>
  <si>
    <t>PRINCÍPIO 1. Proteger a natureza</t>
  </si>
  <si>
    <t>Conservar os ecossistemas</t>
  </si>
  <si>
    <t>Elaboração de projetos com base científica</t>
  </si>
  <si>
    <t>Não causar danos</t>
  </si>
  <si>
    <t>PRINCÍPIO 2. Capacitar as pessoas</t>
  </si>
  <si>
    <t>Salvaguardas sociais</t>
  </si>
  <si>
    <t>Design inclusivo</t>
  </si>
  <si>
    <t>Patrimônio da comunidade</t>
  </si>
  <si>
    <t>PRINCÍPIO 3.Empregar as melhores práticas</t>
  </si>
  <si>
    <t>Usar o melhor conhecimento disponível</t>
  </si>
  <si>
    <t>Incorporar o conhecimento local</t>
  </si>
  <si>
    <t>Gerenciamento adaptativo</t>
  </si>
  <si>
    <t>Projeto de acordo com o contexto local</t>
  </si>
  <si>
    <t>Trabalho com parceiros locais</t>
  </si>
  <si>
    <t>Envolver-se com a política</t>
  </si>
  <si>
    <t>PRINCÍPIO 4. Operar local e contextualmente</t>
  </si>
  <si>
    <t>PRINCÍPIO 5. Capital de alta integridade</t>
  </si>
  <si>
    <t>Integridade do financiamento</t>
  </si>
  <si>
    <t>Transparência financeira</t>
  </si>
  <si>
    <t>Acordos e contratos justos</t>
  </si>
  <si>
    <t>PRINCÍPIO 6 (Para projetos inovadores de manguezais) Projeto para sustentabilidade</t>
  </si>
  <si>
    <t>Durabilidade do projeto</t>
  </si>
  <si>
    <t>Avaliações de risco realizadas</t>
  </si>
  <si>
    <t>Mitigação de riscos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</si>
</sst>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4"/>
      <color rgb="FF0070C0"/>
      <name val="Calibri"/>
      <family val="2"/>
      <scheme val="minor"/>
    </font>
    <font>
      <b/>
      <sz val="14"/>
      <color rgb="FF0070C0"/>
      <name val="Calibri Light"/>
      <family val="2"/>
      <scheme val="major"/>
    </font>
    <font>
      <sz val="14"/>
      <color rgb="FF0070C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rgb="FFFF000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2"/>
      <color rgb="FF000000"/>
      <name val="Calibri Light"/>
      <family val="2"/>
      <scheme val="major"/>
    </font>
    <font>
      <sz val="12"/>
      <color rgb="FF000000"/>
      <name val="Calibri Light"/>
      <family val="2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Segoe UI"/>
      <family val="2"/>
    </font>
    <font>
      <sz val="12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theme="4" tint="-0.249977111117893"/>
      <name val="Calibri"/>
      <family val="2"/>
      <scheme val="minor"/>
    </font>
    <font>
      <sz val="12"/>
      <color rgb="FF00B0F0"/>
      <name val="Calibri Light"/>
      <family val="2"/>
      <scheme val="major"/>
    </font>
    <font>
      <sz val="12"/>
      <color rgb="FF3399FF"/>
      <name val="Calibri Light"/>
      <family val="2"/>
      <scheme val="major"/>
    </font>
    <font>
      <sz val="9"/>
      <color rgb="FF3399FF"/>
      <name val="Segoe UI"/>
      <family val="2"/>
    </font>
    <font>
      <sz val="11"/>
      <color rgb="FF3399FF"/>
      <name val="Calibri Light"/>
      <family val="2"/>
      <scheme val="major"/>
    </font>
    <font>
      <sz val="11"/>
      <color rgb="FF000000"/>
      <name val="Calibri"/>
      <family val="2"/>
    </font>
    <font>
      <sz val="12"/>
      <name val="Calibri Light"/>
      <family val="2"/>
    </font>
    <font>
      <sz val="12"/>
      <color rgb="FF0070C0"/>
      <name val="Calibri Light"/>
      <family val="2"/>
      <scheme val="major"/>
    </font>
    <font>
      <sz val="12"/>
      <color rgb="FF3399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0" xfId="0" applyFont="1"/>
    <xf numFmtId="0" fontId="6" fillId="0" borderId="17" xfId="0" applyFont="1" applyBorder="1"/>
    <xf numFmtId="0" fontId="10" fillId="0" borderId="18" xfId="0" applyFont="1" applyBorder="1"/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6" fillId="0" borderId="19" xfId="0" applyFont="1" applyBorder="1" applyAlignment="1">
      <alignment wrapTex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6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center" vertical="center" wrapText="1"/>
    </xf>
    <xf numFmtId="0" fontId="6" fillId="0" borderId="35" xfId="0" applyFont="1" applyBorder="1" applyAlignment="1">
      <alignment wrapText="1"/>
    </xf>
    <xf numFmtId="0" fontId="12" fillId="0" borderId="0" xfId="0" applyFont="1"/>
    <xf numFmtId="0" fontId="19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" fillId="0" borderId="0" xfId="0" applyFont="1"/>
    <xf numFmtId="0" fontId="12" fillId="0" borderId="0" xfId="0" applyFont="1" applyAlignment="1">
      <alignment wrapText="1"/>
    </xf>
    <xf numFmtId="0" fontId="12" fillId="0" borderId="9" xfId="0" applyFont="1" applyBorder="1"/>
    <xf numFmtId="0" fontId="12" fillId="0" borderId="7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4" xfId="0" applyFont="1" applyBorder="1"/>
    <xf numFmtId="0" fontId="12" fillId="0" borderId="3" xfId="0" applyFont="1" applyBorder="1"/>
    <xf numFmtId="0" fontId="12" fillId="0" borderId="0" xfId="0" applyFont="1" applyAlignment="1">
      <alignment vertical="top" wrapText="1"/>
    </xf>
    <xf numFmtId="0" fontId="20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13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4" xfId="0" applyFont="1" applyBorder="1"/>
    <xf numFmtId="0" fontId="6" fillId="0" borderId="14" xfId="0" applyFont="1" applyBorder="1"/>
    <xf numFmtId="0" fontId="6" fillId="0" borderId="3" xfId="0" applyFont="1" applyBorder="1"/>
    <xf numFmtId="0" fontId="11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/>
    </xf>
    <xf numFmtId="0" fontId="6" fillId="0" borderId="23" xfId="0" applyFont="1" applyBorder="1"/>
    <xf numFmtId="0" fontId="6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30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4" fillId="0" borderId="34" xfId="1" applyFill="1" applyBorder="1"/>
    <xf numFmtId="0" fontId="17" fillId="0" borderId="0" xfId="0" applyFont="1"/>
    <xf numFmtId="0" fontId="18" fillId="0" borderId="0" xfId="0" applyFont="1" applyAlignment="1">
      <alignment vertical="center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3" fillId="0" borderId="0" xfId="0" applyFont="1" applyAlignment="1">
      <alignment wrapText="1"/>
    </xf>
    <xf numFmtId="0" fontId="10" fillId="0" borderId="15" xfId="0" applyFont="1" applyBorder="1"/>
    <xf numFmtId="0" fontId="13" fillId="0" borderId="0" xfId="0" applyFont="1" applyAlignment="1">
      <alignment vertical="center" wrapText="1"/>
    </xf>
    <xf numFmtId="0" fontId="6" fillId="0" borderId="17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6" fillId="3" borderId="0" xfId="0" applyFont="1" applyFill="1" applyAlignment="1">
      <alignment horizontal="center" vertical="center"/>
    </xf>
    <xf numFmtId="0" fontId="13" fillId="0" borderId="24" xfId="0" applyFont="1" applyBorder="1" applyAlignment="1">
      <alignment vertical="top" wrapText="1"/>
    </xf>
    <xf numFmtId="0" fontId="6" fillId="0" borderId="22" xfId="0" applyFont="1" applyBorder="1"/>
    <xf numFmtId="0" fontId="10" fillId="0" borderId="27" xfId="0" applyFont="1" applyBorder="1"/>
    <xf numFmtId="0" fontId="6" fillId="0" borderId="28" xfId="0" applyFont="1" applyBorder="1" applyAlignment="1">
      <alignment vertical="top" wrapText="1"/>
    </xf>
    <xf numFmtId="0" fontId="20" fillId="0" borderId="28" xfId="0" applyFont="1" applyBorder="1" applyAlignment="1">
      <alignment vertical="top" wrapText="1"/>
    </xf>
    <xf numFmtId="0" fontId="6" fillId="0" borderId="29" xfId="0" applyFont="1" applyBorder="1"/>
    <xf numFmtId="0" fontId="10" fillId="0" borderId="31" xfId="0" applyFont="1" applyBorder="1" applyAlignment="1">
      <alignment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6" fillId="0" borderId="15" xfId="0" applyFont="1" applyBorder="1"/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10" xfId="0" applyFont="1" applyBorder="1" applyAlignment="1">
      <alignment wrapText="1"/>
    </xf>
    <xf numFmtId="0" fontId="29" fillId="0" borderId="5" xfId="0" applyFont="1" applyBorder="1" applyAlignment="1">
      <alignment horizontal="right"/>
    </xf>
    <xf numFmtId="0" fontId="24" fillId="0" borderId="5" xfId="0" applyFont="1" applyBorder="1" applyAlignment="1">
      <alignment horizontal="right" wrapText="1"/>
    </xf>
    <xf numFmtId="0" fontId="12" fillId="0" borderId="10" xfId="0" applyFont="1" applyBorder="1"/>
    <xf numFmtId="0" fontId="14" fillId="0" borderId="0" xfId="1"/>
    <xf numFmtId="0" fontId="29" fillId="0" borderId="5" xfId="0" applyFont="1" applyBorder="1"/>
    <xf numFmtId="0" fontId="30" fillId="0" borderId="5" xfId="0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12" fillId="0" borderId="24" xfId="0" applyFont="1" applyBorder="1" applyAlignment="1">
      <alignment vertical="center" wrapText="1"/>
    </xf>
    <xf numFmtId="49" fontId="6" fillId="0" borderId="16" xfId="0" applyNumberFormat="1" applyFont="1" applyBorder="1" applyAlignment="1">
      <alignment vertical="top" wrapText="1"/>
    </xf>
    <xf numFmtId="49" fontId="6" fillId="0" borderId="16" xfId="0" applyNumberFormat="1" applyFont="1" applyBorder="1" applyAlignment="1">
      <alignment horizontal="left" vertical="top" wrapText="1"/>
    </xf>
    <xf numFmtId="49" fontId="20" fillId="0" borderId="16" xfId="0" applyNumberFormat="1" applyFont="1" applyBorder="1" applyAlignment="1">
      <alignment vertical="top" wrapText="1"/>
    </xf>
    <xf numFmtId="49" fontId="28" fillId="0" borderId="16" xfId="0" applyNumberFormat="1" applyFont="1" applyBorder="1" applyAlignment="1">
      <alignment vertical="top" wrapText="1"/>
    </xf>
    <xf numFmtId="49" fontId="20" fillId="0" borderId="16" xfId="0" applyNumberFormat="1" applyFont="1" applyBorder="1" applyAlignment="1">
      <alignment horizontal="left" vertical="top" wrapText="1"/>
    </xf>
    <xf numFmtId="49" fontId="6" fillId="0" borderId="21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 wrapText="1"/>
    </xf>
    <xf numFmtId="49" fontId="15" fillId="0" borderId="16" xfId="0" applyNumberFormat="1" applyFont="1" applyBorder="1" applyAlignment="1">
      <alignment horizontal="left" vertical="top" wrapText="1"/>
    </xf>
    <xf numFmtId="49" fontId="6" fillId="0" borderId="17" xfId="0" applyNumberFormat="1" applyFont="1" applyBorder="1" applyAlignment="1">
      <alignment vertical="top" wrapText="1"/>
    </xf>
    <xf numFmtId="49" fontId="6" fillId="0" borderId="17" xfId="0" applyNumberFormat="1" applyFont="1" applyBorder="1" applyAlignment="1">
      <alignment horizontal="left" vertical="top" wrapText="1"/>
    </xf>
    <xf numFmtId="49" fontId="15" fillId="0" borderId="16" xfId="0" applyNumberFormat="1" applyFont="1" applyBorder="1" applyAlignment="1">
      <alignment vertical="top" wrapText="1"/>
    </xf>
    <xf numFmtId="49" fontId="10" fillId="0" borderId="15" xfId="0" applyNumberFormat="1" applyFont="1" applyBorder="1"/>
    <xf numFmtId="49" fontId="6" fillId="0" borderId="17" xfId="0" applyNumberFormat="1" applyFont="1" applyBorder="1"/>
    <xf numFmtId="49" fontId="20" fillId="0" borderId="17" xfId="0" applyNumberFormat="1" applyFont="1" applyBorder="1" applyAlignment="1">
      <alignment vertical="top" wrapText="1"/>
    </xf>
    <xf numFmtId="49" fontId="6" fillId="0" borderId="21" xfId="0" applyNumberFormat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17" xfId="0" applyNumberFormat="1" applyFont="1" applyBorder="1" applyAlignment="1">
      <alignment vertical="center"/>
    </xf>
    <xf numFmtId="49" fontId="10" fillId="0" borderId="36" xfId="0" applyNumberFormat="1" applyFont="1" applyBorder="1" applyAlignment="1">
      <alignment wrapText="1"/>
    </xf>
    <xf numFmtId="49" fontId="6" fillId="0" borderId="37" xfId="0" applyNumberFormat="1" applyFont="1" applyBorder="1" applyAlignment="1">
      <alignment horizontal="left" vertical="top" wrapText="1"/>
    </xf>
    <xf numFmtId="49" fontId="15" fillId="0" borderId="37" xfId="0" applyNumberFormat="1" applyFont="1" applyBorder="1" applyAlignment="1">
      <alignment horizontal="left" vertical="top" wrapText="1"/>
    </xf>
    <xf numFmtId="49" fontId="6" fillId="0" borderId="38" xfId="0" applyNumberFormat="1" applyFont="1" applyBorder="1" applyAlignment="1">
      <alignment horizontal="left" vertical="top" wrapText="1"/>
    </xf>
    <xf numFmtId="49" fontId="6" fillId="0" borderId="38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wrapText="1"/>
    </xf>
    <xf numFmtId="49" fontId="6" fillId="0" borderId="32" xfId="0" applyNumberFormat="1" applyFont="1" applyBorder="1" applyAlignment="1">
      <alignment horizontal="left" vertical="top" wrapText="1"/>
    </xf>
    <xf numFmtId="49" fontId="6" fillId="0" borderId="33" xfId="0" applyNumberFormat="1" applyFont="1" applyBorder="1" applyAlignment="1">
      <alignment horizontal="center" vertical="center" wrapText="1"/>
    </xf>
    <xf numFmtId="49" fontId="16" fillId="0" borderId="32" xfId="0" applyNumberFormat="1" applyFont="1" applyBorder="1" applyAlignment="1">
      <alignment horizontal="left" vertical="top" wrapText="1"/>
    </xf>
    <xf numFmtId="49" fontId="20" fillId="0" borderId="32" xfId="0" applyNumberFormat="1" applyFont="1" applyBorder="1" applyAlignment="1">
      <alignment horizontal="left" vertical="top" wrapText="1"/>
    </xf>
    <xf numFmtId="49" fontId="21" fillId="0" borderId="15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wrapText="1"/>
    </xf>
    <xf numFmtId="0" fontId="9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49" fontId="9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12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17</xdr:col>
      <xdr:colOff>342900</xdr:colOff>
      <xdr:row>44</xdr:row>
      <xdr:rowOff>26100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6CDF8D-6043-43CB-90B6-F21D20DB9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05025"/>
          <a:ext cx="10096500" cy="5998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92001</xdr:rowOff>
    </xdr:from>
    <xdr:to>
      <xdr:col>17</xdr:col>
      <xdr:colOff>393700</xdr:colOff>
      <xdr:row>53</xdr:row>
      <xdr:rowOff>12755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CA4BC9-17AF-D6EF-038F-D48C04E08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8848651"/>
          <a:ext cx="10147300" cy="1025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2070100</xdr:colOff>
          <xdr:row>22</xdr:row>
          <xdr:rowOff>101600</xdr:rowOff>
        </xdr:from>
        <xdr:to>
          <xdr:col>6</xdr:col>
          <xdr:colOff>596900</xdr:colOff>
          <xdr:row>23</xdr:row>
          <xdr:rowOff>114300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7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Update recovery wheel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743981</xdr:colOff>
      <xdr:row>4</xdr:row>
      <xdr:rowOff>48788</xdr:rowOff>
    </xdr:from>
    <xdr:to>
      <xdr:col>9</xdr:col>
      <xdr:colOff>571500</xdr:colOff>
      <xdr:row>20</xdr:row>
      <xdr:rowOff>117406</xdr:rowOff>
    </xdr:to>
    <xdr:grpSp>
      <xdr:nvGrpSpPr>
        <xdr:cNvPr id="174" name="Group 173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GrpSpPr/>
      </xdr:nvGrpSpPr>
      <xdr:grpSpPr>
        <a:xfrm>
          <a:off x="8998981" y="865217"/>
          <a:ext cx="5451805" cy="4876475"/>
          <a:chOff x="6521187" y="1389351"/>
          <a:chExt cx="4587375" cy="4637443"/>
        </a:xfrm>
      </xdr:grpSpPr>
      <xdr:grpSp>
        <xdr:nvGrpSpPr>
          <xdr:cNvPr id="175" name="Group 174">
            <a:extLst>
              <a:ext uri="{FF2B5EF4-FFF2-40B4-BE49-F238E27FC236}">
                <a16:creationId xmlns:a16="http://schemas.microsoft.com/office/drawing/2014/main" id="{00000000-0008-0000-0800-0000AF000000}"/>
              </a:ext>
            </a:extLst>
          </xdr:cNvPr>
          <xdr:cNvGrpSpPr/>
        </xdr:nvGrpSpPr>
        <xdr:grpSpPr>
          <a:xfrm>
            <a:off x="6521187" y="1389351"/>
            <a:ext cx="4587375" cy="4637443"/>
            <a:chOff x="0" y="0"/>
            <a:chExt cx="6300001" cy="6300000"/>
          </a:xfrm>
        </xdr:grpSpPr>
        <xdr:sp macro="" textlink="">
          <xdr:nvSpPr>
            <xdr:cNvPr id="176" name="Freeform 175">
              <a:extLst>
                <a:ext uri="{FF2B5EF4-FFF2-40B4-BE49-F238E27FC236}">
                  <a16:creationId xmlns:a16="http://schemas.microsoft.com/office/drawing/2014/main" id="{00000000-0008-0000-0800-0000B0000000}"/>
                </a:ext>
              </a:extLst>
            </xdr:cNvPr>
            <xdr:cNvSpPr/>
          </xdr:nvSpPr>
          <xdr:spPr>
            <a:xfrm>
              <a:off x="0" y="475659"/>
              <a:ext cx="1726716" cy="2682174"/>
            </a:xfrm>
            <a:custGeom>
              <a:avLst/>
              <a:gdLst>
                <a:gd name="connsiteX0" fmla="*/ 1491374 w 1726716"/>
                <a:gd name="connsiteY0" fmla="*/ 0 h 2682174"/>
                <a:gd name="connsiteX1" fmla="*/ 1726716 w 1726716"/>
                <a:gd name="connsiteY1" fmla="*/ 380245 h 2682174"/>
                <a:gd name="connsiteX2" fmla="*/ 1635832 w 1726716"/>
                <a:gd name="connsiteY2" fmla="*/ 435459 h 2682174"/>
                <a:gd name="connsiteX3" fmla="*/ 445428 w 1726716"/>
                <a:gd name="connsiteY3" fmla="*/ 2674341 h 2682174"/>
                <a:gd name="connsiteX4" fmla="*/ 445824 w 1726716"/>
                <a:gd name="connsiteY4" fmla="*/ 2682174 h 2682174"/>
                <a:gd name="connsiteX5" fmla="*/ 185 w 1726716"/>
                <a:gd name="connsiteY5" fmla="*/ 2681663 h 2682174"/>
                <a:gd name="connsiteX6" fmla="*/ 0 w 1726716"/>
                <a:gd name="connsiteY6" fmla="*/ 2674341 h 2682174"/>
                <a:gd name="connsiteX7" fmla="*/ 1388805 w 1726716"/>
                <a:gd name="connsiteY7" fmla="*/ 62312 h 2682174"/>
                <a:gd name="connsiteX8" fmla="*/ 1491374 w 1726716"/>
                <a:gd name="connsiteY8" fmla="*/ 0 h 26821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726716" h="2682174">
                  <a:moveTo>
                    <a:pt x="1491374" y="0"/>
                  </a:moveTo>
                  <a:lnTo>
                    <a:pt x="1726716" y="380245"/>
                  </a:lnTo>
                  <a:lnTo>
                    <a:pt x="1635832" y="435459"/>
                  </a:lnTo>
                  <a:cubicBezTo>
                    <a:pt x="917628" y="920668"/>
                    <a:pt x="445428" y="1742360"/>
                    <a:pt x="445428" y="2674341"/>
                  </a:cubicBezTo>
                  <a:lnTo>
                    <a:pt x="445824" y="2682174"/>
                  </a:lnTo>
                  <a:lnTo>
                    <a:pt x="185" y="2681663"/>
                  </a:lnTo>
                  <a:lnTo>
                    <a:pt x="0" y="2674341"/>
                  </a:lnTo>
                  <a:cubicBezTo>
                    <a:pt x="0" y="1587030"/>
                    <a:pt x="550900" y="628389"/>
                    <a:pt x="1388805" y="62312"/>
                  </a:cubicBezTo>
                  <a:lnTo>
                    <a:pt x="1491374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77" name="Freeform 176">
              <a:extLst>
                <a:ext uri="{FF2B5EF4-FFF2-40B4-BE49-F238E27FC236}">
                  <a16:creationId xmlns:a16="http://schemas.microsoft.com/office/drawing/2014/main" id="{00000000-0008-0000-0800-0000B1000000}"/>
                </a:ext>
              </a:extLst>
            </xdr:cNvPr>
            <xdr:cNvSpPr/>
          </xdr:nvSpPr>
          <xdr:spPr>
            <a:xfrm>
              <a:off x="4573546" y="477368"/>
              <a:ext cx="1726455" cy="2687179"/>
            </a:xfrm>
            <a:custGeom>
              <a:avLst/>
              <a:gdLst>
                <a:gd name="connsiteX0" fmla="*/ 237893 w 1726455"/>
                <a:gd name="connsiteY0" fmla="*/ 0 h 2687179"/>
                <a:gd name="connsiteX1" fmla="*/ 337650 w 1726455"/>
                <a:gd name="connsiteY1" fmla="*/ 60604 h 2687179"/>
                <a:gd name="connsiteX2" fmla="*/ 1726455 w 1726455"/>
                <a:gd name="connsiteY2" fmla="*/ 2672633 h 2687179"/>
                <a:gd name="connsiteX3" fmla="*/ 1726087 w 1726455"/>
                <a:gd name="connsiteY3" fmla="*/ 2687179 h 2687179"/>
                <a:gd name="connsiteX4" fmla="*/ 1271175 w 1726455"/>
                <a:gd name="connsiteY4" fmla="*/ 2686658 h 2687179"/>
                <a:gd name="connsiteX5" fmla="*/ 1271883 w 1726455"/>
                <a:gd name="connsiteY5" fmla="*/ 2672633 h 2687179"/>
                <a:gd name="connsiteX6" fmla="*/ 81479 w 1726455"/>
                <a:gd name="connsiteY6" fmla="*/ 433751 h 2687179"/>
                <a:gd name="connsiteX7" fmla="*/ 0 w 1726455"/>
                <a:gd name="connsiteY7" fmla="*/ 384251 h 2687179"/>
                <a:gd name="connsiteX8" fmla="*/ 237893 w 1726455"/>
                <a:gd name="connsiteY8" fmla="*/ 0 h 268717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726455" h="2687179">
                  <a:moveTo>
                    <a:pt x="237893" y="0"/>
                  </a:moveTo>
                  <a:lnTo>
                    <a:pt x="337650" y="60604"/>
                  </a:lnTo>
                  <a:cubicBezTo>
                    <a:pt x="1175556" y="626681"/>
                    <a:pt x="1726455" y="1585322"/>
                    <a:pt x="1726455" y="2672633"/>
                  </a:cubicBezTo>
                  <a:lnTo>
                    <a:pt x="1726087" y="2687179"/>
                  </a:lnTo>
                  <a:lnTo>
                    <a:pt x="1271175" y="2686658"/>
                  </a:lnTo>
                  <a:lnTo>
                    <a:pt x="1271883" y="2672633"/>
                  </a:lnTo>
                  <a:cubicBezTo>
                    <a:pt x="1271883" y="1740652"/>
                    <a:pt x="799684" y="918960"/>
                    <a:pt x="81479" y="433751"/>
                  </a:cubicBezTo>
                  <a:lnTo>
                    <a:pt x="0" y="384251"/>
                  </a:lnTo>
                  <a:lnTo>
                    <a:pt x="237893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78" name="Freeform 177">
              <a:extLst>
                <a:ext uri="{FF2B5EF4-FFF2-40B4-BE49-F238E27FC236}">
                  <a16:creationId xmlns:a16="http://schemas.microsoft.com/office/drawing/2014/main" id="{00000000-0008-0000-0800-0000B2000000}"/>
                </a:ext>
              </a:extLst>
            </xdr:cNvPr>
            <xdr:cNvSpPr/>
          </xdr:nvSpPr>
          <xdr:spPr>
            <a:xfrm>
              <a:off x="1498429" y="5443076"/>
              <a:ext cx="3305233" cy="856924"/>
            </a:xfrm>
            <a:custGeom>
              <a:avLst/>
              <a:gdLst>
                <a:gd name="connsiteX0" fmla="*/ 3067391 w 3305233"/>
                <a:gd name="connsiteY0" fmla="*/ 0 h 856924"/>
                <a:gd name="connsiteX1" fmla="*/ 3305233 w 3305233"/>
                <a:gd name="connsiteY1" fmla="*/ 384282 h 856924"/>
                <a:gd name="connsiteX2" fmla="*/ 3153049 w 3305233"/>
                <a:gd name="connsiteY2" fmla="*/ 476736 h 856924"/>
                <a:gd name="connsiteX3" fmla="*/ 1651572 w 3305233"/>
                <a:gd name="connsiteY3" fmla="*/ 856924 h 856924"/>
                <a:gd name="connsiteX4" fmla="*/ 150095 w 3305233"/>
                <a:gd name="connsiteY4" fmla="*/ 476736 h 856924"/>
                <a:gd name="connsiteX5" fmla="*/ 0 w 3305233"/>
                <a:gd name="connsiteY5" fmla="*/ 385551 h 856924"/>
                <a:gd name="connsiteX6" fmla="*/ 235394 w 3305233"/>
                <a:gd name="connsiteY6" fmla="*/ 5337 h 856924"/>
                <a:gd name="connsiteX7" fmla="*/ 360020 w 3305233"/>
                <a:gd name="connsiteY7" fmla="*/ 81049 h 856924"/>
                <a:gd name="connsiteX8" fmla="*/ 1647000 w 3305233"/>
                <a:gd name="connsiteY8" fmla="*/ 406924 h 856924"/>
                <a:gd name="connsiteX9" fmla="*/ 2933980 w 3305233"/>
                <a:gd name="connsiteY9" fmla="*/ 81049 h 856924"/>
                <a:gd name="connsiteX10" fmla="*/ 3067391 w 3305233"/>
                <a:gd name="connsiteY10" fmla="*/ 0 h 85692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3305233" h="856924">
                  <a:moveTo>
                    <a:pt x="3067391" y="0"/>
                  </a:moveTo>
                  <a:lnTo>
                    <a:pt x="3305233" y="384282"/>
                  </a:lnTo>
                  <a:lnTo>
                    <a:pt x="3153049" y="476736"/>
                  </a:lnTo>
                  <a:cubicBezTo>
                    <a:pt x="2706715" y="719199"/>
                    <a:pt x="2195228" y="856924"/>
                    <a:pt x="1651572" y="856924"/>
                  </a:cubicBezTo>
                  <a:cubicBezTo>
                    <a:pt x="1107917" y="856924"/>
                    <a:pt x="596429" y="719199"/>
                    <a:pt x="150095" y="476736"/>
                  </a:cubicBezTo>
                  <a:lnTo>
                    <a:pt x="0" y="385551"/>
                  </a:lnTo>
                  <a:lnTo>
                    <a:pt x="235394" y="5337"/>
                  </a:lnTo>
                  <a:lnTo>
                    <a:pt x="360020" y="81049"/>
                  </a:lnTo>
                  <a:cubicBezTo>
                    <a:pt x="742592" y="288874"/>
                    <a:pt x="1181010" y="406924"/>
                    <a:pt x="1647000" y="406924"/>
                  </a:cubicBezTo>
                  <a:cubicBezTo>
                    <a:pt x="2112991" y="406924"/>
                    <a:pt x="2551409" y="288874"/>
                    <a:pt x="2933980" y="81049"/>
                  </a:cubicBezTo>
                  <a:lnTo>
                    <a:pt x="306739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79" name="Freeform 178">
              <a:extLst>
                <a:ext uri="{FF2B5EF4-FFF2-40B4-BE49-F238E27FC236}">
                  <a16:creationId xmlns:a16="http://schemas.microsoft.com/office/drawing/2014/main" id="{00000000-0008-0000-0800-0000B3000000}"/>
                </a:ext>
              </a:extLst>
            </xdr:cNvPr>
            <xdr:cNvSpPr/>
          </xdr:nvSpPr>
          <xdr:spPr>
            <a:xfrm>
              <a:off x="1491374" y="0"/>
              <a:ext cx="3320064" cy="861618"/>
            </a:xfrm>
            <a:custGeom>
              <a:avLst/>
              <a:gdLst>
                <a:gd name="connsiteX0" fmla="*/ 1658626 w 3320064"/>
                <a:gd name="connsiteY0" fmla="*/ 0 h 861618"/>
                <a:gd name="connsiteX1" fmla="*/ 3160103 w 3320064"/>
                <a:gd name="connsiteY1" fmla="*/ 380188 h 861618"/>
                <a:gd name="connsiteX2" fmla="*/ 3320064 w 3320064"/>
                <a:gd name="connsiteY2" fmla="*/ 477367 h 861618"/>
                <a:gd name="connsiteX3" fmla="*/ 3082171 w 3320064"/>
                <a:gd name="connsiteY3" fmla="*/ 861618 h 861618"/>
                <a:gd name="connsiteX4" fmla="*/ 2941034 w 3320064"/>
                <a:gd name="connsiteY4" fmla="*/ 775875 h 861618"/>
                <a:gd name="connsiteX5" fmla="*/ 1654054 w 3320064"/>
                <a:gd name="connsiteY5" fmla="*/ 450000 h 861618"/>
                <a:gd name="connsiteX6" fmla="*/ 367074 w 3320064"/>
                <a:gd name="connsiteY6" fmla="*/ 775875 h 861618"/>
                <a:gd name="connsiteX7" fmla="*/ 235342 w 3320064"/>
                <a:gd name="connsiteY7" fmla="*/ 855904 h 861618"/>
                <a:gd name="connsiteX8" fmla="*/ 0 w 3320064"/>
                <a:gd name="connsiteY8" fmla="*/ 475659 h 861618"/>
                <a:gd name="connsiteX9" fmla="*/ 157149 w 3320064"/>
                <a:gd name="connsiteY9" fmla="*/ 380188 h 861618"/>
                <a:gd name="connsiteX10" fmla="*/ 1658626 w 3320064"/>
                <a:gd name="connsiteY10" fmla="*/ 0 h 86161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3320064" h="861618">
                  <a:moveTo>
                    <a:pt x="1658626" y="0"/>
                  </a:moveTo>
                  <a:cubicBezTo>
                    <a:pt x="2202282" y="0"/>
                    <a:pt x="2713769" y="137725"/>
                    <a:pt x="3160103" y="380188"/>
                  </a:cubicBezTo>
                  <a:lnTo>
                    <a:pt x="3320064" y="477367"/>
                  </a:lnTo>
                  <a:lnTo>
                    <a:pt x="3082171" y="861618"/>
                  </a:lnTo>
                  <a:lnTo>
                    <a:pt x="2941034" y="775875"/>
                  </a:lnTo>
                  <a:cubicBezTo>
                    <a:pt x="2558463" y="568050"/>
                    <a:pt x="2120045" y="450000"/>
                    <a:pt x="1654054" y="450000"/>
                  </a:cubicBezTo>
                  <a:cubicBezTo>
                    <a:pt x="1188064" y="450000"/>
                    <a:pt x="749646" y="568050"/>
                    <a:pt x="367074" y="775875"/>
                  </a:cubicBezTo>
                  <a:lnTo>
                    <a:pt x="235342" y="855904"/>
                  </a:lnTo>
                  <a:lnTo>
                    <a:pt x="0" y="475659"/>
                  </a:lnTo>
                  <a:lnTo>
                    <a:pt x="157149" y="380188"/>
                  </a:lnTo>
                  <a:cubicBezTo>
                    <a:pt x="603483" y="137725"/>
                    <a:pt x="1114971" y="0"/>
                    <a:pt x="1658626" y="0"/>
                  </a:cubicBez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0" name="Freeform 179">
              <a:extLst>
                <a:ext uri="{FF2B5EF4-FFF2-40B4-BE49-F238E27FC236}">
                  <a16:creationId xmlns:a16="http://schemas.microsoft.com/office/drawing/2014/main" id="{00000000-0008-0000-0800-0000B4000000}"/>
                </a:ext>
              </a:extLst>
            </xdr:cNvPr>
            <xdr:cNvSpPr/>
          </xdr:nvSpPr>
          <xdr:spPr>
            <a:xfrm>
              <a:off x="186" y="3157323"/>
              <a:ext cx="1733637" cy="2671305"/>
            </a:xfrm>
            <a:custGeom>
              <a:avLst/>
              <a:gdLst>
                <a:gd name="connsiteX0" fmla="*/ 0 w 1733637"/>
                <a:gd name="connsiteY0" fmla="*/ 0 h 2671305"/>
                <a:gd name="connsiteX1" fmla="*/ 445639 w 1733637"/>
                <a:gd name="connsiteY1" fmla="*/ 511 h 2671305"/>
                <a:gd name="connsiteX2" fmla="*/ 459183 w 1733637"/>
                <a:gd name="connsiteY2" fmla="*/ 268737 h 2671305"/>
                <a:gd name="connsiteX3" fmla="*/ 1635647 w 1733637"/>
                <a:gd name="connsiteY3" fmla="*/ 2231560 h 2671305"/>
                <a:gd name="connsiteX4" fmla="*/ 1733637 w 1733637"/>
                <a:gd name="connsiteY4" fmla="*/ 2291091 h 2671305"/>
                <a:gd name="connsiteX5" fmla="*/ 1498243 w 1733637"/>
                <a:gd name="connsiteY5" fmla="*/ 2671305 h 2671305"/>
                <a:gd name="connsiteX6" fmla="*/ 1388620 w 1733637"/>
                <a:gd name="connsiteY6" fmla="*/ 2604707 h 2671305"/>
                <a:gd name="connsiteX7" fmla="*/ 3914 w 1733637"/>
                <a:gd name="connsiteY7" fmla="*/ 154777 h 2671305"/>
                <a:gd name="connsiteX8" fmla="*/ 0 w 1733637"/>
                <a:gd name="connsiteY8" fmla="*/ 0 h 267130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733637" h="2671305">
                  <a:moveTo>
                    <a:pt x="0" y="0"/>
                  </a:moveTo>
                  <a:lnTo>
                    <a:pt x="445639" y="511"/>
                  </a:lnTo>
                  <a:lnTo>
                    <a:pt x="459183" y="268737"/>
                  </a:lnTo>
                  <a:cubicBezTo>
                    <a:pt x="542143" y="1085633"/>
                    <a:pt x="989263" y="1794872"/>
                    <a:pt x="1635647" y="2231560"/>
                  </a:cubicBezTo>
                  <a:lnTo>
                    <a:pt x="1733637" y="2291091"/>
                  </a:lnTo>
                  <a:lnTo>
                    <a:pt x="1498243" y="2671305"/>
                  </a:lnTo>
                  <a:lnTo>
                    <a:pt x="1388620" y="2604707"/>
                  </a:lnTo>
                  <a:cubicBezTo>
                    <a:pt x="592610" y="2066934"/>
                    <a:pt x="55623" y="1174872"/>
                    <a:pt x="3914" y="154777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1" name="Freeform 180">
              <a:extLst>
                <a:ext uri="{FF2B5EF4-FFF2-40B4-BE49-F238E27FC236}">
                  <a16:creationId xmlns:a16="http://schemas.microsoft.com/office/drawing/2014/main" id="{00000000-0008-0000-0800-0000B5000000}"/>
                </a:ext>
              </a:extLst>
            </xdr:cNvPr>
            <xdr:cNvSpPr/>
          </xdr:nvSpPr>
          <xdr:spPr>
            <a:xfrm>
              <a:off x="4565820" y="3164026"/>
              <a:ext cx="1733813" cy="2663333"/>
            </a:xfrm>
            <a:custGeom>
              <a:avLst/>
              <a:gdLst>
                <a:gd name="connsiteX0" fmla="*/ 1278901 w 1733813"/>
                <a:gd name="connsiteY0" fmla="*/ 0 h 2663333"/>
                <a:gd name="connsiteX1" fmla="*/ 1733813 w 1733813"/>
                <a:gd name="connsiteY1" fmla="*/ 521 h 2663333"/>
                <a:gd name="connsiteX2" fmla="*/ 1730082 w 1733813"/>
                <a:gd name="connsiteY2" fmla="*/ 148074 h 2663333"/>
                <a:gd name="connsiteX3" fmla="*/ 345376 w 1733813"/>
                <a:gd name="connsiteY3" fmla="*/ 2598004 h 2663333"/>
                <a:gd name="connsiteX4" fmla="*/ 237842 w 1733813"/>
                <a:gd name="connsiteY4" fmla="*/ 2663333 h 2663333"/>
                <a:gd name="connsiteX5" fmla="*/ 0 w 1733813"/>
                <a:gd name="connsiteY5" fmla="*/ 2279051 h 2663333"/>
                <a:gd name="connsiteX6" fmla="*/ 89205 w 1733813"/>
                <a:gd name="connsiteY6" fmla="*/ 2224857 h 2663333"/>
                <a:gd name="connsiteX7" fmla="*/ 1265669 w 1733813"/>
                <a:gd name="connsiteY7" fmla="*/ 262034 h 2663333"/>
                <a:gd name="connsiteX8" fmla="*/ 1278901 w 1733813"/>
                <a:gd name="connsiteY8" fmla="*/ 0 h 266333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733813" h="2663333">
                  <a:moveTo>
                    <a:pt x="1278901" y="0"/>
                  </a:moveTo>
                  <a:lnTo>
                    <a:pt x="1733813" y="521"/>
                  </a:lnTo>
                  <a:lnTo>
                    <a:pt x="1730082" y="148074"/>
                  </a:lnTo>
                  <a:cubicBezTo>
                    <a:pt x="1678374" y="1168169"/>
                    <a:pt x="1141386" y="2060231"/>
                    <a:pt x="345376" y="2598004"/>
                  </a:cubicBezTo>
                  <a:lnTo>
                    <a:pt x="237842" y="2663333"/>
                  </a:lnTo>
                  <a:lnTo>
                    <a:pt x="0" y="2279051"/>
                  </a:lnTo>
                  <a:lnTo>
                    <a:pt x="89205" y="2224857"/>
                  </a:lnTo>
                  <a:cubicBezTo>
                    <a:pt x="735589" y="1788169"/>
                    <a:pt x="1182709" y="1078930"/>
                    <a:pt x="1265669" y="262034"/>
                  </a:cubicBezTo>
                  <a:lnTo>
                    <a:pt x="127890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2" name="SC.DP.5">
              <a:extLst>
                <a:ext uri="{FF2B5EF4-FFF2-40B4-BE49-F238E27FC236}">
                  <a16:creationId xmlns:a16="http://schemas.microsoft.com/office/drawing/2014/main" id="{00000000-0008-0000-0800-0000B6000000}"/>
                </a:ext>
              </a:extLst>
            </xdr:cNvPr>
            <xdr:cNvSpPr/>
          </xdr:nvSpPr>
          <xdr:spPr>
            <a:xfrm>
              <a:off x="1726717" y="490708"/>
              <a:ext cx="1048782" cy="823913"/>
            </a:xfrm>
            <a:custGeom>
              <a:avLst/>
              <a:gdLst>
                <a:gd name="connsiteX0" fmla="*/ 955369 w 1048782"/>
                <a:gd name="connsiteY0" fmla="*/ 0 h 823913"/>
                <a:gd name="connsiteX1" fmla="*/ 1048782 w 1048782"/>
                <a:gd name="connsiteY1" fmla="*/ 531739 h 823913"/>
                <a:gd name="connsiteX2" fmla="*/ 1009818 w 1048782"/>
                <a:gd name="connsiteY2" fmla="*/ 537941 h 823913"/>
                <a:gd name="connsiteX3" fmla="*/ 389127 w 1048782"/>
                <a:gd name="connsiteY3" fmla="*/ 759992 h 823913"/>
                <a:gd name="connsiteX4" fmla="*/ 283910 w 1048782"/>
                <a:gd name="connsiteY4" fmla="*/ 823913 h 823913"/>
                <a:gd name="connsiteX5" fmla="*/ 0 w 1048782"/>
                <a:gd name="connsiteY5" fmla="*/ 365197 h 823913"/>
                <a:gd name="connsiteX6" fmla="*/ 131732 w 1048782"/>
                <a:gd name="connsiteY6" fmla="*/ 285168 h 823913"/>
                <a:gd name="connsiteX7" fmla="*/ 907596 w 1048782"/>
                <a:gd name="connsiteY7" fmla="*/ 7604 h 823913"/>
                <a:gd name="connsiteX8" fmla="*/ 955369 w 1048782"/>
                <a:gd name="connsiteY8" fmla="*/ 0 h 82391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48782" h="823913">
                  <a:moveTo>
                    <a:pt x="955369" y="0"/>
                  </a:moveTo>
                  <a:lnTo>
                    <a:pt x="1048782" y="531739"/>
                  </a:lnTo>
                  <a:lnTo>
                    <a:pt x="1009818" y="537941"/>
                  </a:lnTo>
                  <a:cubicBezTo>
                    <a:pt x="789151" y="580222"/>
                    <a:pt x="580413" y="656080"/>
                    <a:pt x="389127" y="759992"/>
                  </a:cubicBezTo>
                  <a:lnTo>
                    <a:pt x="283910" y="823913"/>
                  </a:lnTo>
                  <a:lnTo>
                    <a:pt x="0" y="365197"/>
                  </a:lnTo>
                  <a:lnTo>
                    <a:pt x="131732" y="285168"/>
                  </a:lnTo>
                  <a:cubicBezTo>
                    <a:pt x="370840" y="155277"/>
                    <a:pt x="631762" y="60455"/>
                    <a:pt x="907596" y="7604"/>
                  </a:cubicBezTo>
                  <a:lnTo>
                    <a:pt x="955369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3" name="SC.NU.5">
              <a:extLst>
                <a:ext uri="{FF2B5EF4-FFF2-40B4-BE49-F238E27FC236}">
                  <a16:creationId xmlns:a16="http://schemas.microsoft.com/office/drawing/2014/main" id="{00000000-0008-0000-0800-0000B7000000}"/>
                </a:ext>
              </a:extLst>
            </xdr:cNvPr>
            <xdr:cNvSpPr/>
          </xdr:nvSpPr>
          <xdr:spPr>
            <a:xfrm>
              <a:off x="3602435" y="511430"/>
              <a:ext cx="971111" cy="808868"/>
            </a:xfrm>
            <a:custGeom>
              <a:avLst/>
              <a:gdLst>
                <a:gd name="connsiteX0" fmla="*/ 112621 w 971111"/>
                <a:gd name="connsiteY0" fmla="*/ 0 h 808868"/>
                <a:gd name="connsiteX1" fmla="*/ 217767 w 971111"/>
                <a:gd name="connsiteY1" fmla="*/ 23574 h 808868"/>
                <a:gd name="connsiteX2" fmla="*/ 829974 w 971111"/>
                <a:gd name="connsiteY2" fmla="*/ 264446 h 808868"/>
                <a:gd name="connsiteX3" fmla="*/ 971111 w 971111"/>
                <a:gd name="connsiteY3" fmla="*/ 350189 h 808868"/>
                <a:gd name="connsiteX4" fmla="*/ 687138 w 971111"/>
                <a:gd name="connsiteY4" fmla="*/ 808868 h 808868"/>
                <a:gd name="connsiteX5" fmla="*/ 687137 w 971111"/>
                <a:gd name="connsiteY5" fmla="*/ 808867 h 808868"/>
                <a:gd name="connsiteX6" fmla="*/ 687137 w 971111"/>
                <a:gd name="connsiteY6" fmla="*/ 808867 h 808868"/>
                <a:gd name="connsiteX7" fmla="*/ 572577 w 971111"/>
                <a:gd name="connsiteY7" fmla="*/ 739270 h 808868"/>
                <a:gd name="connsiteX8" fmla="*/ 82811 w 971111"/>
                <a:gd name="connsiteY8" fmla="*/ 546572 h 808868"/>
                <a:gd name="connsiteX9" fmla="*/ 0 w 971111"/>
                <a:gd name="connsiteY9" fmla="*/ 528006 h 808868"/>
                <a:gd name="connsiteX10" fmla="*/ 112621 w 971111"/>
                <a:gd name="connsiteY10" fmla="*/ 0 h 8088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971111" h="808868">
                  <a:moveTo>
                    <a:pt x="112621" y="0"/>
                  </a:moveTo>
                  <a:lnTo>
                    <a:pt x="217767" y="23574"/>
                  </a:lnTo>
                  <a:cubicBezTo>
                    <a:pt x="433441" y="79065"/>
                    <a:pt x="638689" y="160534"/>
                    <a:pt x="829974" y="264446"/>
                  </a:cubicBezTo>
                  <a:lnTo>
                    <a:pt x="971111" y="350189"/>
                  </a:lnTo>
                  <a:lnTo>
                    <a:pt x="687138" y="808868"/>
                  </a:lnTo>
                  <a:lnTo>
                    <a:pt x="687137" y="808867"/>
                  </a:lnTo>
                  <a:lnTo>
                    <a:pt x="687137" y="808867"/>
                  </a:lnTo>
                  <a:lnTo>
                    <a:pt x="572577" y="739270"/>
                  </a:lnTo>
                  <a:cubicBezTo>
                    <a:pt x="419549" y="656140"/>
                    <a:pt x="255351" y="590965"/>
                    <a:pt x="82811" y="546572"/>
                  </a:cubicBezTo>
                  <a:lnTo>
                    <a:pt x="0" y="528006"/>
                  </a:lnTo>
                  <a:lnTo>
                    <a:pt x="11262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4" name="Freeform 183">
              <a:extLst>
                <a:ext uri="{FF2B5EF4-FFF2-40B4-BE49-F238E27FC236}">
                  <a16:creationId xmlns:a16="http://schemas.microsoft.com/office/drawing/2014/main" id="{00000000-0008-0000-0800-0000B8000000}"/>
                </a:ext>
              </a:extLst>
            </xdr:cNvPr>
            <xdr:cNvSpPr/>
          </xdr:nvSpPr>
          <xdr:spPr>
            <a:xfrm>
              <a:off x="2775499" y="990000"/>
              <a:ext cx="826936" cy="49437"/>
            </a:xfrm>
            <a:custGeom>
              <a:avLst/>
              <a:gdLst>
                <a:gd name="connsiteX0" fmla="*/ 369929 w 826936"/>
                <a:gd name="connsiteY0" fmla="*/ 0 h 49437"/>
                <a:gd name="connsiteX1" fmla="*/ 778822 w 826936"/>
                <a:gd name="connsiteY1" fmla="*/ 38649 h 49437"/>
                <a:gd name="connsiteX2" fmla="*/ 826936 w 826936"/>
                <a:gd name="connsiteY2" fmla="*/ 49436 h 49437"/>
                <a:gd name="connsiteX3" fmla="*/ 826935 w 826936"/>
                <a:gd name="connsiteY3" fmla="*/ 49437 h 49437"/>
                <a:gd name="connsiteX4" fmla="*/ 778823 w 826936"/>
                <a:gd name="connsiteY4" fmla="*/ 38650 h 49437"/>
                <a:gd name="connsiteX5" fmla="*/ 369930 w 826936"/>
                <a:gd name="connsiteY5" fmla="*/ 1 h 49437"/>
                <a:gd name="connsiteX6" fmla="*/ 94825 w 826936"/>
                <a:gd name="connsiteY6" fmla="*/ 17355 h 49437"/>
                <a:gd name="connsiteX7" fmla="*/ 1 w 826936"/>
                <a:gd name="connsiteY7" fmla="*/ 32448 h 49437"/>
                <a:gd name="connsiteX8" fmla="*/ 0 w 826936"/>
                <a:gd name="connsiteY8" fmla="*/ 32447 h 49437"/>
                <a:gd name="connsiteX9" fmla="*/ 94824 w 826936"/>
                <a:gd name="connsiteY9" fmla="*/ 17354 h 49437"/>
                <a:gd name="connsiteX10" fmla="*/ 369929 w 826936"/>
                <a:gd name="connsiteY10" fmla="*/ 0 h 4943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826936" h="49437">
                  <a:moveTo>
                    <a:pt x="369929" y="0"/>
                  </a:moveTo>
                  <a:cubicBezTo>
                    <a:pt x="509726" y="0"/>
                    <a:pt x="646421" y="13281"/>
                    <a:pt x="778822" y="38649"/>
                  </a:cubicBezTo>
                  <a:lnTo>
                    <a:pt x="826936" y="49436"/>
                  </a:lnTo>
                  <a:lnTo>
                    <a:pt x="826935" y="49437"/>
                  </a:lnTo>
                  <a:lnTo>
                    <a:pt x="778823" y="38650"/>
                  </a:lnTo>
                  <a:cubicBezTo>
                    <a:pt x="646422" y="13282"/>
                    <a:pt x="509727" y="1"/>
                    <a:pt x="369930" y="1"/>
                  </a:cubicBezTo>
                  <a:cubicBezTo>
                    <a:pt x="276732" y="1"/>
                    <a:pt x="184913" y="5904"/>
                    <a:pt x="94825" y="17355"/>
                  </a:cubicBezTo>
                  <a:lnTo>
                    <a:pt x="1" y="32448"/>
                  </a:lnTo>
                  <a:lnTo>
                    <a:pt x="0" y="32447"/>
                  </a:lnTo>
                  <a:lnTo>
                    <a:pt x="94824" y="17354"/>
                  </a:lnTo>
                  <a:cubicBezTo>
                    <a:pt x="184912" y="5903"/>
                    <a:pt x="276731" y="0"/>
                    <a:pt x="369929" y="0"/>
                  </a:cubicBez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5" name="SC.DP.4">
              <a:extLst>
                <a:ext uri="{FF2B5EF4-FFF2-40B4-BE49-F238E27FC236}">
                  <a16:creationId xmlns:a16="http://schemas.microsoft.com/office/drawing/2014/main" id="{00000000-0008-0000-0800-0000B9000000}"/>
                </a:ext>
              </a:extLst>
            </xdr:cNvPr>
            <xdr:cNvSpPr/>
          </xdr:nvSpPr>
          <xdr:spPr>
            <a:xfrm>
              <a:off x="2010626" y="1022448"/>
              <a:ext cx="843124" cy="674438"/>
            </a:xfrm>
            <a:custGeom>
              <a:avLst/>
              <a:gdLst>
                <a:gd name="connsiteX0" fmla="*/ 764874 w 843124"/>
                <a:gd name="connsiteY0" fmla="*/ 0 h 674438"/>
                <a:gd name="connsiteX1" fmla="*/ 843124 w 843124"/>
                <a:gd name="connsiteY1" fmla="*/ 445428 h 674438"/>
                <a:gd name="connsiteX2" fmla="*/ 707446 w 843124"/>
                <a:gd name="connsiteY2" fmla="*/ 471387 h 674438"/>
                <a:gd name="connsiteX3" fmla="*/ 319714 w 843124"/>
                <a:gd name="connsiteY3" fmla="*/ 623940 h 674438"/>
                <a:gd name="connsiteX4" fmla="*/ 236592 w 843124"/>
                <a:gd name="connsiteY4" fmla="*/ 674438 h 674438"/>
                <a:gd name="connsiteX5" fmla="*/ 0 w 843124"/>
                <a:gd name="connsiteY5" fmla="*/ 292173 h 674438"/>
                <a:gd name="connsiteX6" fmla="*/ 1 w 843124"/>
                <a:gd name="connsiteY6" fmla="*/ 292173 h 674438"/>
                <a:gd name="connsiteX7" fmla="*/ 1 w 843124"/>
                <a:gd name="connsiteY7" fmla="*/ 292174 h 674438"/>
                <a:gd name="connsiteX8" fmla="*/ 105219 w 843124"/>
                <a:gd name="connsiteY8" fmla="*/ 228253 h 674438"/>
                <a:gd name="connsiteX9" fmla="*/ 725910 w 843124"/>
                <a:gd name="connsiteY9" fmla="*/ 6202 h 674438"/>
                <a:gd name="connsiteX10" fmla="*/ 764874 w 843124"/>
                <a:gd name="connsiteY10" fmla="*/ 0 h 6744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843124" h="674438">
                  <a:moveTo>
                    <a:pt x="764874" y="0"/>
                  </a:moveTo>
                  <a:lnTo>
                    <a:pt x="843124" y="445428"/>
                  </a:lnTo>
                  <a:lnTo>
                    <a:pt x="707446" y="471387"/>
                  </a:lnTo>
                  <a:cubicBezTo>
                    <a:pt x="570852" y="506532"/>
                    <a:pt x="440862" y="558129"/>
                    <a:pt x="319714" y="623940"/>
                  </a:cubicBezTo>
                  <a:lnTo>
                    <a:pt x="236592" y="674438"/>
                  </a:lnTo>
                  <a:lnTo>
                    <a:pt x="0" y="292173"/>
                  </a:lnTo>
                  <a:lnTo>
                    <a:pt x="1" y="292173"/>
                  </a:lnTo>
                  <a:lnTo>
                    <a:pt x="1" y="292174"/>
                  </a:lnTo>
                  <a:lnTo>
                    <a:pt x="105219" y="228253"/>
                  </a:lnTo>
                  <a:cubicBezTo>
                    <a:pt x="296505" y="124341"/>
                    <a:pt x="505243" y="48483"/>
                    <a:pt x="725910" y="6202"/>
                  </a:cubicBezTo>
                  <a:lnTo>
                    <a:pt x="764874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6" name="SC.NU.4">
              <a:extLst>
                <a:ext uri="{FF2B5EF4-FFF2-40B4-BE49-F238E27FC236}">
                  <a16:creationId xmlns:a16="http://schemas.microsoft.com/office/drawing/2014/main" id="{00000000-0008-0000-0800-0000BA000000}"/>
                </a:ext>
              </a:extLst>
            </xdr:cNvPr>
            <xdr:cNvSpPr/>
          </xdr:nvSpPr>
          <xdr:spPr>
            <a:xfrm>
              <a:off x="3508151" y="1039437"/>
              <a:ext cx="781421" cy="663093"/>
            </a:xfrm>
            <a:custGeom>
              <a:avLst/>
              <a:gdLst>
                <a:gd name="connsiteX0" fmla="*/ 94283 w 781421"/>
                <a:gd name="connsiteY0" fmla="*/ 0 h 663093"/>
                <a:gd name="connsiteX1" fmla="*/ 177096 w 781421"/>
                <a:gd name="connsiteY1" fmla="*/ 18567 h 663093"/>
                <a:gd name="connsiteX2" fmla="*/ 666862 w 781421"/>
                <a:gd name="connsiteY2" fmla="*/ 211264 h 663093"/>
                <a:gd name="connsiteX3" fmla="*/ 781421 w 781421"/>
                <a:gd name="connsiteY3" fmla="*/ 280860 h 663093"/>
                <a:gd name="connsiteX4" fmla="*/ 544778 w 781421"/>
                <a:gd name="connsiteY4" fmla="*/ 663093 h 663093"/>
                <a:gd name="connsiteX5" fmla="*/ 452365 w 781421"/>
                <a:gd name="connsiteY5" fmla="*/ 606951 h 663093"/>
                <a:gd name="connsiteX6" fmla="*/ 64633 w 781421"/>
                <a:gd name="connsiteY6" fmla="*/ 454398 h 663093"/>
                <a:gd name="connsiteX7" fmla="*/ 0 w 781421"/>
                <a:gd name="connsiteY7" fmla="*/ 442032 h 663093"/>
                <a:gd name="connsiteX8" fmla="*/ 94283 w 781421"/>
                <a:gd name="connsiteY8" fmla="*/ 0 h 663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81421" h="663093">
                  <a:moveTo>
                    <a:pt x="94283" y="0"/>
                  </a:moveTo>
                  <a:lnTo>
                    <a:pt x="177096" y="18567"/>
                  </a:lnTo>
                  <a:cubicBezTo>
                    <a:pt x="349636" y="62959"/>
                    <a:pt x="513834" y="128134"/>
                    <a:pt x="666862" y="211264"/>
                  </a:cubicBezTo>
                  <a:lnTo>
                    <a:pt x="781421" y="280860"/>
                  </a:lnTo>
                  <a:lnTo>
                    <a:pt x="544778" y="663093"/>
                  </a:lnTo>
                  <a:lnTo>
                    <a:pt x="452365" y="606951"/>
                  </a:lnTo>
                  <a:cubicBezTo>
                    <a:pt x="331217" y="541140"/>
                    <a:pt x="201227" y="489543"/>
                    <a:pt x="64633" y="454398"/>
                  </a:cubicBezTo>
                  <a:lnTo>
                    <a:pt x="0" y="442032"/>
                  </a:lnTo>
                  <a:lnTo>
                    <a:pt x="9428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7" name="Freeform 186">
              <a:extLst>
                <a:ext uri="{FF2B5EF4-FFF2-40B4-BE49-F238E27FC236}">
                  <a16:creationId xmlns:a16="http://schemas.microsoft.com/office/drawing/2014/main" id="{00000000-0008-0000-0800-0000BB000000}"/>
                </a:ext>
              </a:extLst>
            </xdr:cNvPr>
            <xdr:cNvSpPr/>
          </xdr:nvSpPr>
          <xdr:spPr>
            <a:xfrm>
              <a:off x="2853750" y="1440000"/>
              <a:ext cx="654401" cy="41470"/>
            </a:xfrm>
            <a:custGeom>
              <a:avLst/>
              <a:gdLst>
                <a:gd name="connsiteX0" fmla="*/ 291678 w 654401"/>
                <a:gd name="connsiteY0" fmla="*/ 0 h 41470"/>
                <a:gd name="connsiteX1" fmla="*/ 509469 w 654401"/>
                <a:gd name="connsiteY1" fmla="*/ 13739 h 41470"/>
                <a:gd name="connsiteX2" fmla="*/ 654401 w 654401"/>
                <a:gd name="connsiteY2" fmla="*/ 41469 h 41470"/>
                <a:gd name="connsiteX3" fmla="*/ 654401 w 654401"/>
                <a:gd name="connsiteY3" fmla="*/ 41470 h 41470"/>
                <a:gd name="connsiteX4" fmla="*/ 509470 w 654401"/>
                <a:gd name="connsiteY4" fmla="*/ 13740 h 41470"/>
                <a:gd name="connsiteX5" fmla="*/ 291679 w 654401"/>
                <a:gd name="connsiteY5" fmla="*/ 1 h 41470"/>
                <a:gd name="connsiteX6" fmla="*/ 73888 w 654401"/>
                <a:gd name="connsiteY6" fmla="*/ 13740 h 41470"/>
                <a:gd name="connsiteX7" fmla="*/ 1 w 654401"/>
                <a:gd name="connsiteY7" fmla="*/ 27877 h 41470"/>
                <a:gd name="connsiteX8" fmla="*/ 0 w 654401"/>
                <a:gd name="connsiteY8" fmla="*/ 27876 h 41470"/>
                <a:gd name="connsiteX9" fmla="*/ 73887 w 654401"/>
                <a:gd name="connsiteY9" fmla="*/ 13739 h 41470"/>
                <a:gd name="connsiteX10" fmla="*/ 291678 w 654401"/>
                <a:gd name="connsiteY10" fmla="*/ 0 h 4147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54401" h="41470">
                  <a:moveTo>
                    <a:pt x="291678" y="0"/>
                  </a:moveTo>
                  <a:cubicBezTo>
                    <a:pt x="365460" y="0"/>
                    <a:pt x="438150" y="4673"/>
                    <a:pt x="509469" y="13739"/>
                  </a:cubicBezTo>
                  <a:lnTo>
                    <a:pt x="654401" y="41469"/>
                  </a:lnTo>
                  <a:lnTo>
                    <a:pt x="654401" y="41470"/>
                  </a:lnTo>
                  <a:lnTo>
                    <a:pt x="509470" y="13740"/>
                  </a:lnTo>
                  <a:cubicBezTo>
                    <a:pt x="438151" y="4674"/>
                    <a:pt x="365461" y="1"/>
                    <a:pt x="291679" y="1"/>
                  </a:cubicBezTo>
                  <a:cubicBezTo>
                    <a:pt x="217897" y="1"/>
                    <a:pt x="145207" y="4674"/>
                    <a:pt x="73888" y="13740"/>
                  </a:cubicBezTo>
                  <a:lnTo>
                    <a:pt x="1" y="27877"/>
                  </a:lnTo>
                  <a:lnTo>
                    <a:pt x="0" y="27876"/>
                  </a:lnTo>
                  <a:lnTo>
                    <a:pt x="73887" y="13739"/>
                  </a:lnTo>
                  <a:cubicBezTo>
                    <a:pt x="145206" y="4673"/>
                    <a:pt x="217896" y="0"/>
                    <a:pt x="291678" y="0"/>
                  </a:cubicBez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8" name="SC.DP.3">
              <a:extLst>
                <a:ext uri="{FF2B5EF4-FFF2-40B4-BE49-F238E27FC236}">
                  <a16:creationId xmlns:a16="http://schemas.microsoft.com/office/drawing/2014/main" id="{00000000-0008-0000-0800-0000BC000000}"/>
                </a:ext>
              </a:extLst>
            </xdr:cNvPr>
            <xdr:cNvSpPr/>
          </xdr:nvSpPr>
          <xdr:spPr>
            <a:xfrm>
              <a:off x="2247219" y="1467877"/>
              <a:ext cx="684264" cy="611274"/>
            </a:xfrm>
            <a:custGeom>
              <a:avLst/>
              <a:gdLst>
                <a:gd name="connsiteX0" fmla="*/ 606532 w 684264"/>
                <a:gd name="connsiteY0" fmla="*/ 0 h 611274"/>
                <a:gd name="connsiteX1" fmla="*/ 684264 w 684264"/>
                <a:gd name="connsiteY1" fmla="*/ 442476 h 611274"/>
                <a:gd name="connsiteX2" fmla="*/ 583317 w 684264"/>
                <a:gd name="connsiteY2" fmla="*/ 461791 h 611274"/>
                <a:gd name="connsiteX3" fmla="*/ 297619 w 684264"/>
                <a:gd name="connsiteY3" fmla="*/ 574198 h 611274"/>
                <a:gd name="connsiteX4" fmla="*/ 236592 w 684264"/>
                <a:gd name="connsiteY4" fmla="*/ 611273 h 611274"/>
                <a:gd name="connsiteX5" fmla="*/ 236593 w 684264"/>
                <a:gd name="connsiteY5" fmla="*/ 611274 h 611274"/>
                <a:gd name="connsiteX6" fmla="*/ 236592 w 684264"/>
                <a:gd name="connsiteY6" fmla="*/ 611274 h 611274"/>
                <a:gd name="connsiteX7" fmla="*/ 0 w 684264"/>
                <a:gd name="connsiteY7" fmla="*/ 229010 h 611274"/>
                <a:gd name="connsiteX8" fmla="*/ 83122 w 684264"/>
                <a:gd name="connsiteY8" fmla="*/ 178512 h 611274"/>
                <a:gd name="connsiteX9" fmla="*/ 470854 w 684264"/>
                <a:gd name="connsiteY9" fmla="*/ 25959 h 611274"/>
                <a:gd name="connsiteX10" fmla="*/ 606532 w 684264"/>
                <a:gd name="connsiteY10" fmla="*/ 0 h 6112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84264" h="611274">
                  <a:moveTo>
                    <a:pt x="606532" y="0"/>
                  </a:moveTo>
                  <a:lnTo>
                    <a:pt x="684264" y="442476"/>
                  </a:lnTo>
                  <a:lnTo>
                    <a:pt x="583317" y="461791"/>
                  </a:lnTo>
                  <a:cubicBezTo>
                    <a:pt x="482668" y="487687"/>
                    <a:pt x="386886" y="525706"/>
                    <a:pt x="297619" y="574198"/>
                  </a:cubicBezTo>
                  <a:lnTo>
                    <a:pt x="236592" y="611273"/>
                  </a:lnTo>
                  <a:lnTo>
                    <a:pt x="236593" y="611274"/>
                  </a:lnTo>
                  <a:lnTo>
                    <a:pt x="236592" y="611274"/>
                  </a:lnTo>
                  <a:lnTo>
                    <a:pt x="0" y="229010"/>
                  </a:lnTo>
                  <a:lnTo>
                    <a:pt x="83122" y="178512"/>
                  </a:lnTo>
                  <a:cubicBezTo>
                    <a:pt x="204270" y="112701"/>
                    <a:pt x="334260" y="61104"/>
                    <a:pt x="470854" y="25959"/>
                  </a:cubicBezTo>
                  <a:lnTo>
                    <a:pt x="60653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89" name="SC.NU.3">
              <a:extLst>
                <a:ext uri="{FF2B5EF4-FFF2-40B4-BE49-F238E27FC236}">
                  <a16:creationId xmlns:a16="http://schemas.microsoft.com/office/drawing/2014/main" id="{00000000-0008-0000-0800-0000BD000000}"/>
                </a:ext>
              </a:extLst>
            </xdr:cNvPr>
            <xdr:cNvSpPr/>
          </xdr:nvSpPr>
          <xdr:spPr>
            <a:xfrm>
              <a:off x="3414425" y="1481470"/>
              <a:ext cx="638505" cy="603294"/>
            </a:xfrm>
            <a:custGeom>
              <a:avLst/>
              <a:gdLst>
                <a:gd name="connsiteX0" fmla="*/ 93726 w 638505"/>
                <a:gd name="connsiteY0" fmla="*/ 0 h 603294"/>
                <a:gd name="connsiteX1" fmla="*/ 158360 w 638505"/>
                <a:gd name="connsiteY1" fmla="*/ 12366 h 603294"/>
                <a:gd name="connsiteX2" fmla="*/ 546092 w 638505"/>
                <a:gd name="connsiteY2" fmla="*/ 164919 h 603294"/>
                <a:gd name="connsiteX3" fmla="*/ 638505 w 638505"/>
                <a:gd name="connsiteY3" fmla="*/ 221061 h 603294"/>
                <a:gd name="connsiteX4" fmla="*/ 401861 w 638505"/>
                <a:gd name="connsiteY4" fmla="*/ 603294 h 603294"/>
                <a:gd name="connsiteX5" fmla="*/ 401861 w 638505"/>
                <a:gd name="connsiteY5" fmla="*/ 603294 h 603294"/>
                <a:gd name="connsiteX6" fmla="*/ 401861 w 638505"/>
                <a:gd name="connsiteY6" fmla="*/ 603293 h 603294"/>
                <a:gd name="connsiteX7" fmla="*/ 331595 w 638505"/>
                <a:gd name="connsiteY7" fmla="*/ 560605 h 603294"/>
                <a:gd name="connsiteX8" fmla="*/ 45898 w 638505"/>
                <a:gd name="connsiteY8" fmla="*/ 448198 h 603294"/>
                <a:gd name="connsiteX9" fmla="*/ 0 w 638505"/>
                <a:gd name="connsiteY9" fmla="*/ 439416 h 603294"/>
                <a:gd name="connsiteX10" fmla="*/ 93726 w 638505"/>
                <a:gd name="connsiteY10" fmla="*/ 0 h 60329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38505" h="603294">
                  <a:moveTo>
                    <a:pt x="93726" y="0"/>
                  </a:moveTo>
                  <a:lnTo>
                    <a:pt x="158360" y="12366"/>
                  </a:lnTo>
                  <a:cubicBezTo>
                    <a:pt x="294954" y="47511"/>
                    <a:pt x="424944" y="99108"/>
                    <a:pt x="546092" y="164919"/>
                  </a:cubicBezTo>
                  <a:lnTo>
                    <a:pt x="638505" y="221061"/>
                  </a:lnTo>
                  <a:lnTo>
                    <a:pt x="401861" y="603294"/>
                  </a:lnTo>
                  <a:lnTo>
                    <a:pt x="401861" y="603294"/>
                  </a:lnTo>
                  <a:lnTo>
                    <a:pt x="401861" y="603293"/>
                  </a:lnTo>
                  <a:lnTo>
                    <a:pt x="331595" y="560605"/>
                  </a:lnTo>
                  <a:cubicBezTo>
                    <a:pt x="242329" y="512113"/>
                    <a:pt x="146546" y="474094"/>
                    <a:pt x="45898" y="448198"/>
                  </a:cubicBezTo>
                  <a:lnTo>
                    <a:pt x="0" y="439416"/>
                  </a:lnTo>
                  <a:lnTo>
                    <a:pt x="93726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0" name="Freeform 189">
              <a:extLst>
                <a:ext uri="{FF2B5EF4-FFF2-40B4-BE49-F238E27FC236}">
                  <a16:creationId xmlns:a16="http://schemas.microsoft.com/office/drawing/2014/main" id="{00000000-0008-0000-0800-0000BE000000}"/>
                </a:ext>
              </a:extLst>
            </xdr:cNvPr>
            <xdr:cNvSpPr/>
          </xdr:nvSpPr>
          <xdr:spPr>
            <a:xfrm>
              <a:off x="2931483" y="1890000"/>
              <a:ext cx="482942" cy="30887"/>
            </a:xfrm>
            <a:custGeom>
              <a:avLst/>
              <a:gdLst>
                <a:gd name="connsiteX0" fmla="*/ 213946 w 482942"/>
                <a:gd name="connsiteY0" fmla="*/ 0 h 30887"/>
                <a:gd name="connsiteX1" fmla="*/ 374424 w 482942"/>
                <a:gd name="connsiteY1" fmla="*/ 10123 h 30887"/>
                <a:gd name="connsiteX2" fmla="*/ 482942 w 482942"/>
                <a:gd name="connsiteY2" fmla="*/ 30886 h 30887"/>
                <a:gd name="connsiteX3" fmla="*/ 482941 w 482942"/>
                <a:gd name="connsiteY3" fmla="*/ 30887 h 30887"/>
                <a:gd name="connsiteX4" fmla="*/ 374424 w 482942"/>
                <a:gd name="connsiteY4" fmla="*/ 10124 h 30887"/>
                <a:gd name="connsiteX5" fmla="*/ 213946 w 482942"/>
                <a:gd name="connsiteY5" fmla="*/ 1 h 30887"/>
                <a:gd name="connsiteX6" fmla="*/ 53468 w 482942"/>
                <a:gd name="connsiteY6" fmla="*/ 10124 h 30887"/>
                <a:gd name="connsiteX7" fmla="*/ 0 w 482942"/>
                <a:gd name="connsiteY7" fmla="*/ 20354 h 30887"/>
                <a:gd name="connsiteX8" fmla="*/ 0 w 482942"/>
                <a:gd name="connsiteY8" fmla="*/ 20353 h 30887"/>
                <a:gd name="connsiteX9" fmla="*/ 53468 w 482942"/>
                <a:gd name="connsiteY9" fmla="*/ 10123 h 30887"/>
                <a:gd name="connsiteX10" fmla="*/ 213946 w 482942"/>
                <a:gd name="connsiteY10" fmla="*/ 0 h 3088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482942" h="30887">
                  <a:moveTo>
                    <a:pt x="213946" y="0"/>
                  </a:moveTo>
                  <a:cubicBezTo>
                    <a:pt x="268312" y="0"/>
                    <a:pt x="321873" y="3443"/>
                    <a:pt x="374424" y="10123"/>
                  </a:cubicBezTo>
                  <a:lnTo>
                    <a:pt x="482942" y="30886"/>
                  </a:lnTo>
                  <a:lnTo>
                    <a:pt x="482941" y="30887"/>
                  </a:lnTo>
                  <a:lnTo>
                    <a:pt x="374424" y="10124"/>
                  </a:lnTo>
                  <a:cubicBezTo>
                    <a:pt x="321873" y="3444"/>
                    <a:pt x="268312" y="1"/>
                    <a:pt x="213946" y="1"/>
                  </a:cubicBezTo>
                  <a:cubicBezTo>
                    <a:pt x="159581" y="1"/>
                    <a:pt x="106019" y="3444"/>
                    <a:pt x="53468" y="10124"/>
                  </a:cubicBezTo>
                  <a:lnTo>
                    <a:pt x="0" y="20354"/>
                  </a:lnTo>
                  <a:lnTo>
                    <a:pt x="0" y="20353"/>
                  </a:lnTo>
                  <a:lnTo>
                    <a:pt x="53468" y="10123"/>
                  </a:lnTo>
                  <a:cubicBezTo>
                    <a:pt x="106019" y="3443"/>
                    <a:pt x="159581" y="0"/>
                    <a:pt x="213946" y="0"/>
                  </a:cubicBez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1" name="SC.DP.2">
              <a:extLst>
                <a:ext uri="{FF2B5EF4-FFF2-40B4-BE49-F238E27FC236}">
                  <a16:creationId xmlns:a16="http://schemas.microsoft.com/office/drawing/2014/main" id="{00000000-0008-0000-0800-0000BF000000}"/>
                </a:ext>
              </a:extLst>
            </xdr:cNvPr>
            <xdr:cNvSpPr/>
          </xdr:nvSpPr>
          <xdr:spPr>
            <a:xfrm>
              <a:off x="2483812" y="1910354"/>
              <a:ext cx="525318" cy="552409"/>
            </a:xfrm>
            <a:custGeom>
              <a:avLst/>
              <a:gdLst>
                <a:gd name="connsiteX0" fmla="*/ 447671 w 525318"/>
                <a:gd name="connsiteY0" fmla="*/ 0 h 552409"/>
                <a:gd name="connsiteX1" fmla="*/ 525318 w 525318"/>
                <a:gd name="connsiteY1" fmla="*/ 441990 h 552409"/>
                <a:gd name="connsiteX2" fmla="*/ 498374 w 525318"/>
                <a:gd name="connsiteY2" fmla="*/ 446102 h 552409"/>
                <a:gd name="connsiteX3" fmla="*/ 346328 w 525318"/>
                <a:gd name="connsiteY3" fmla="*/ 493300 h 552409"/>
                <a:gd name="connsiteX4" fmla="*/ 237426 w 525318"/>
                <a:gd name="connsiteY4" fmla="*/ 552409 h 552409"/>
                <a:gd name="connsiteX5" fmla="*/ 0 w 525318"/>
                <a:gd name="connsiteY5" fmla="*/ 168797 h 552409"/>
                <a:gd name="connsiteX6" fmla="*/ 61026 w 525318"/>
                <a:gd name="connsiteY6" fmla="*/ 131722 h 552409"/>
                <a:gd name="connsiteX7" fmla="*/ 346724 w 525318"/>
                <a:gd name="connsiteY7" fmla="*/ 19315 h 552409"/>
                <a:gd name="connsiteX8" fmla="*/ 447671 w 525318"/>
                <a:gd name="connsiteY8" fmla="*/ 0 h 55240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525318" h="552409">
                  <a:moveTo>
                    <a:pt x="447671" y="0"/>
                  </a:moveTo>
                  <a:lnTo>
                    <a:pt x="525318" y="441990"/>
                  </a:lnTo>
                  <a:lnTo>
                    <a:pt x="498374" y="446102"/>
                  </a:lnTo>
                  <a:cubicBezTo>
                    <a:pt x="445645" y="456892"/>
                    <a:pt x="394782" y="472806"/>
                    <a:pt x="346328" y="493300"/>
                  </a:cubicBezTo>
                  <a:lnTo>
                    <a:pt x="237426" y="552409"/>
                  </a:lnTo>
                  <a:lnTo>
                    <a:pt x="0" y="168797"/>
                  </a:lnTo>
                  <a:lnTo>
                    <a:pt x="61026" y="131722"/>
                  </a:lnTo>
                  <a:cubicBezTo>
                    <a:pt x="150293" y="83230"/>
                    <a:pt x="246075" y="45211"/>
                    <a:pt x="346724" y="19315"/>
                  </a:cubicBezTo>
                  <a:lnTo>
                    <a:pt x="44767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2" name="SC.NU.2">
              <a:extLst>
                <a:ext uri="{FF2B5EF4-FFF2-40B4-BE49-F238E27FC236}">
                  <a16:creationId xmlns:a16="http://schemas.microsoft.com/office/drawing/2014/main" id="{00000000-0008-0000-0800-0000C0000000}"/>
                </a:ext>
              </a:extLst>
            </xdr:cNvPr>
            <xdr:cNvSpPr/>
          </xdr:nvSpPr>
          <xdr:spPr>
            <a:xfrm>
              <a:off x="3320851" y="1920887"/>
              <a:ext cx="495435" cy="547013"/>
            </a:xfrm>
            <a:custGeom>
              <a:avLst/>
              <a:gdLst>
                <a:gd name="connsiteX0" fmla="*/ 93573 w 495435"/>
                <a:gd name="connsiteY0" fmla="*/ 0 h 547013"/>
                <a:gd name="connsiteX1" fmla="*/ 139472 w 495435"/>
                <a:gd name="connsiteY1" fmla="*/ 8782 h 547013"/>
                <a:gd name="connsiteX2" fmla="*/ 425169 w 495435"/>
                <a:gd name="connsiteY2" fmla="*/ 121189 h 547013"/>
                <a:gd name="connsiteX3" fmla="*/ 495435 w 495435"/>
                <a:gd name="connsiteY3" fmla="*/ 163877 h 547013"/>
                <a:gd name="connsiteX4" fmla="*/ 258232 w 495435"/>
                <a:gd name="connsiteY4" fmla="*/ 547013 h 547013"/>
                <a:gd name="connsiteX5" fmla="*/ 139867 w 495435"/>
                <a:gd name="connsiteY5" fmla="*/ 482767 h 547013"/>
                <a:gd name="connsiteX6" fmla="*/ 65448 w 495435"/>
                <a:gd name="connsiteY6" fmla="*/ 455529 h 547013"/>
                <a:gd name="connsiteX7" fmla="*/ 0 w 495435"/>
                <a:gd name="connsiteY7" fmla="*/ 438700 h 547013"/>
                <a:gd name="connsiteX8" fmla="*/ 93573 w 495435"/>
                <a:gd name="connsiteY8" fmla="*/ 0 h 54701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495435" h="547013">
                  <a:moveTo>
                    <a:pt x="93573" y="0"/>
                  </a:moveTo>
                  <a:lnTo>
                    <a:pt x="139472" y="8782"/>
                  </a:lnTo>
                  <a:cubicBezTo>
                    <a:pt x="240120" y="34678"/>
                    <a:pt x="335903" y="72697"/>
                    <a:pt x="425169" y="121189"/>
                  </a:cubicBezTo>
                  <a:lnTo>
                    <a:pt x="495435" y="163877"/>
                  </a:lnTo>
                  <a:lnTo>
                    <a:pt x="258232" y="547013"/>
                  </a:lnTo>
                  <a:lnTo>
                    <a:pt x="139867" y="482767"/>
                  </a:lnTo>
                  <a:cubicBezTo>
                    <a:pt x="115640" y="472520"/>
                    <a:pt x="90811" y="463418"/>
                    <a:pt x="65448" y="455529"/>
                  </a:cubicBezTo>
                  <a:lnTo>
                    <a:pt x="0" y="438700"/>
                  </a:lnTo>
                  <a:lnTo>
                    <a:pt x="9357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3" name="Freeform 192">
              <a:extLst>
                <a:ext uri="{FF2B5EF4-FFF2-40B4-BE49-F238E27FC236}">
                  <a16:creationId xmlns:a16="http://schemas.microsoft.com/office/drawing/2014/main" id="{00000000-0008-0000-0800-0000C1000000}"/>
                </a:ext>
              </a:extLst>
            </xdr:cNvPr>
            <xdr:cNvSpPr/>
          </xdr:nvSpPr>
          <xdr:spPr>
            <a:xfrm>
              <a:off x="3009130" y="2340000"/>
              <a:ext cx="311721" cy="19588"/>
            </a:xfrm>
            <a:custGeom>
              <a:avLst/>
              <a:gdLst>
                <a:gd name="connsiteX0" fmla="*/ 136299 w 311721"/>
                <a:gd name="connsiteY0" fmla="*/ 0 h 19588"/>
                <a:gd name="connsiteX1" fmla="*/ 299543 w 311721"/>
                <a:gd name="connsiteY1" fmla="*/ 16456 h 19588"/>
                <a:gd name="connsiteX2" fmla="*/ 311721 w 311721"/>
                <a:gd name="connsiteY2" fmla="*/ 19587 h 19588"/>
                <a:gd name="connsiteX3" fmla="*/ 311721 w 311721"/>
                <a:gd name="connsiteY3" fmla="*/ 19588 h 19588"/>
                <a:gd name="connsiteX4" fmla="*/ 299543 w 311721"/>
                <a:gd name="connsiteY4" fmla="*/ 16457 h 19588"/>
                <a:gd name="connsiteX5" fmla="*/ 136299 w 311721"/>
                <a:gd name="connsiteY5" fmla="*/ 1 h 19588"/>
                <a:gd name="connsiteX6" fmla="*/ 53481 w 311721"/>
                <a:gd name="connsiteY6" fmla="*/ 4183 h 19588"/>
                <a:gd name="connsiteX7" fmla="*/ 0 w 311721"/>
                <a:gd name="connsiteY7" fmla="*/ 12345 h 19588"/>
                <a:gd name="connsiteX8" fmla="*/ 0 w 311721"/>
                <a:gd name="connsiteY8" fmla="*/ 12344 h 19588"/>
                <a:gd name="connsiteX9" fmla="*/ 53481 w 311721"/>
                <a:gd name="connsiteY9" fmla="*/ 4182 h 19588"/>
                <a:gd name="connsiteX10" fmla="*/ 136299 w 311721"/>
                <a:gd name="connsiteY10" fmla="*/ 0 h 195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311721" h="19588">
                  <a:moveTo>
                    <a:pt x="136299" y="0"/>
                  </a:moveTo>
                  <a:cubicBezTo>
                    <a:pt x="192218" y="0"/>
                    <a:pt x="246814" y="5666"/>
                    <a:pt x="299543" y="16456"/>
                  </a:cubicBezTo>
                  <a:lnTo>
                    <a:pt x="311721" y="19587"/>
                  </a:lnTo>
                  <a:lnTo>
                    <a:pt x="311721" y="19588"/>
                  </a:lnTo>
                  <a:lnTo>
                    <a:pt x="299543" y="16457"/>
                  </a:lnTo>
                  <a:cubicBezTo>
                    <a:pt x="246814" y="5667"/>
                    <a:pt x="192218" y="1"/>
                    <a:pt x="136299" y="1"/>
                  </a:cubicBezTo>
                  <a:cubicBezTo>
                    <a:pt x="108340" y="1"/>
                    <a:pt x="80711" y="1418"/>
                    <a:pt x="53481" y="4183"/>
                  </a:cubicBezTo>
                  <a:lnTo>
                    <a:pt x="0" y="12345"/>
                  </a:lnTo>
                  <a:lnTo>
                    <a:pt x="0" y="12344"/>
                  </a:lnTo>
                  <a:lnTo>
                    <a:pt x="53481" y="4182"/>
                  </a:lnTo>
                  <a:cubicBezTo>
                    <a:pt x="80711" y="1417"/>
                    <a:pt x="108340" y="0"/>
                    <a:pt x="136299" y="0"/>
                  </a:cubicBez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4" name="SC.DP.1">
              <a:extLst>
                <a:ext uri="{FF2B5EF4-FFF2-40B4-BE49-F238E27FC236}">
                  <a16:creationId xmlns:a16="http://schemas.microsoft.com/office/drawing/2014/main" id="{00000000-0008-0000-0800-0000C2000000}"/>
                </a:ext>
              </a:extLst>
            </xdr:cNvPr>
            <xdr:cNvSpPr/>
          </xdr:nvSpPr>
          <xdr:spPr>
            <a:xfrm>
              <a:off x="2721238" y="2352345"/>
              <a:ext cx="429081" cy="803690"/>
            </a:xfrm>
            <a:custGeom>
              <a:avLst/>
              <a:gdLst>
                <a:gd name="connsiteX0" fmla="*/ 287892 w 429081"/>
                <a:gd name="connsiteY0" fmla="*/ 0 h 803690"/>
                <a:gd name="connsiteX1" fmla="*/ 429081 w 429081"/>
                <a:gd name="connsiteY1" fmla="*/ 803690 h 803690"/>
                <a:gd name="connsiteX2" fmla="*/ 0 w 429081"/>
                <a:gd name="connsiteY2" fmla="*/ 110419 h 803690"/>
                <a:gd name="connsiteX3" fmla="*/ 108902 w 429081"/>
                <a:gd name="connsiteY3" fmla="*/ 51310 h 803690"/>
                <a:gd name="connsiteX4" fmla="*/ 260948 w 429081"/>
                <a:gd name="connsiteY4" fmla="*/ 4112 h 803690"/>
                <a:gd name="connsiteX5" fmla="*/ 287892 w 429081"/>
                <a:gd name="connsiteY5" fmla="*/ 0 h 8036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429081" h="803690">
                  <a:moveTo>
                    <a:pt x="287892" y="0"/>
                  </a:moveTo>
                  <a:lnTo>
                    <a:pt x="429081" y="803690"/>
                  </a:lnTo>
                  <a:lnTo>
                    <a:pt x="0" y="110419"/>
                  </a:lnTo>
                  <a:lnTo>
                    <a:pt x="108902" y="51310"/>
                  </a:lnTo>
                  <a:cubicBezTo>
                    <a:pt x="157356" y="30816"/>
                    <a:pt x="208219" y="14902"/>
                    <a:pt x="260948" y="4112"/>
                  </a:cubicBezTo>
                  <a:lnTo>
                    <a:pt x="28789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5" name="SC.NU.1">
              <a:extLst>
                <a:ext uri="{FF2B5EF4-FFF2-40B4-BE49-F238E27FC236}">
                  <a16:creationId xmlns:a16="http://schemas.microsoft.com/office/drawing/2014/main" id="{00000000-0008-0000-0800-0000C3000000}"/>
                </a:ext>
              </a:extLst>
            </xdr:cNvPr>
            <xdr:cNvSpPr/>
          </xdr:nvSpPr>
          <xdr:spPr>
            <a:xfrm>
              <a:off x="3150804" y="2359588"/>
              <a:ext cx="428279" cy="798656"/>
            </a:xfrm>
            <a:custGeom>
              <a:avLst/>
              <a:gdLst>
                <a:gd name="connsiteX0" fmla="*/ 170047 w 428279"/>
                <a:gd name="connsiteY0" fmla="*/ 0 h 798656"/>
                <a:gd name="connsiteX1" fmla="*/ 235495 w 428279"/>
                <a:gd name="connsiteY1" fmla="*/ 16829 h 798656"/>
                <a:gd name="connsiteX2" fmla="*/ 309914 w 428279"/>
                <a:gd name="connsiteY2" fmla="*/ 44067 h 798656"/>
                <a:gd name="connsiteX3" fmla="*/ 428279 w 428279"/>
                <a:gd name="connsiteY3" fmla="*/ 108313 h 798656"/>
                <a:gd name="connsiteX4" fmla="*/ 882 w 428279"/>
                <a:gd name="connsiteY4" fmla="*/ 798656 h 798656"/>
                <a:gd name="connsiteX5" fmla="*/ 0 w 428279"/>
                <a:gd name="connsiteY5" fmla="*/ 797231 h 798656"/>
                <a:gd name="connsiteX6" fmla="*/ 170047 w 428279"/>
                <a:gd name="connsiteY6" fmla="*/ 0 h 79865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428279" h="798656">
                  <a:moveTo>
                    <a:pt x="170047" y="0"/>
                  </a:moveTo>
                  <a:lnTo>
                    <a:pt x="235495" y="16829"/>
                  </a:lnTo>
                  <a:cubicBezTo>
                    <a:pt x="260858" y="24718"/>
                    <a:pt x="285687" y="33820"/>
                    <a:pt x="309914" y="44067"/>
                  </a:cubicBezTo>
                  <a:lnTo>
                    <a:pt x="428279" y="108313"/>
                  </a:lnTo>
                  <a:lnTo>
                    <a:pt x="882" y="798656"/>
                  </a:lnTo>
                  <a:lnTo>
                    <a:pt x="0" y="797231"/>
                  </a:lnTo>
                  <a:lnTo>
                    <a:pt x="170047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6" name="Freeform 195">
              <a:extLst>
                <a:ext uri="{FF2B5EF4-FFF2-40B4-BE49-F238E27FC236}">
                  <a16:creationId xmlns:a16="http://schemas.microsoft.com/office/drawing/2014/main" id="{00000000-0008-0000-0800-0000C4000000}"/>
                </a:ext>
              </a:extLst>
            </xdr:cNvPr>
            <xdr:cNvSpPr/>
          </xdr:nvSpPr>
          <xdr:spPr>
            <a:xfrm>
              <a:off x="3150319" y="3156035"/>
              <a:ext cx="485" cy="1679"/>
            </a:xfrm>
            <a:custGeom>
              <a:avLst/>
              <a:gdLst>
                <a:gd name="connsiteX0" fmla="*/ 0 w 485"/>
                <a:gd name="connsiteY0" fmla="*/ 0 h 1679"/>
                <a:gd name="connsiteX1" fmla="*/ 485 w 485"/>
                <a:gd name="connsiteY1" fmla="*/ 784 h 1679"/>
                <a:gd name="connsiteX2" fmla="*/ 295 w 485"/>
                <a:gd name="connsiteY2" fmla="*/ 1679 h 1679"/>
                <a:gd name="connsiteX3" fmla="*/ 0 w 485"/>
                <a:gd name="connsiteY3" fmla="*/ 0 h 167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485" h="1679">
                  <a:moveTo>
                    <a:pt x="0" y="0"/>
                  </a:moveTo>
                  <a:lnTo>
                    <a:pt x="485" y="784"/>
                  </a:lnTo>
                  <a:lnTo>
                    <a:pt x="295" y="167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7" name="Freeform 196">
              <a:extLst>
                <a:ext uri="{FF2B5EF4-FFF2-40B4-BE49-F238E27FC236}">
                  <a16:creationId xmlns:a16="http://schemas.microsoft.com/office/drawing/2014/main" id="{00000000-0008-0000-0800-0000C5000000}"/>
                </a:ext>
              </a:extLst>
            </xdr:cNvPr>
            <xdr:cNvSpPr/>
          </xdr:nvSpPr>
          <xdr:spPr>
            <a:xfrm>
              <a:off x="3149878" y="3157714"/>
              <a:ext cx="1302" cy="3450"/>
            </a:xfrm>
            <a:custGeom>
              <a:avLst/>
              <a:gdLst>
                <a:gd name="connsiteX0" fmla="*/ 736 w 1302"/>
                <a:gd name="connsiteY0" fmla="*/ 0 h 3450"/>
                <a:gd name="connsiteX1" fmla="*/ 1302 w 1302"/>
                <a:gd name="connsiteY1" fmla="*/ 3222 h 3450"/>
                <a:gd name="connsiteX2" fmla="*/ 142 w 1302"/>
                <a:gd name="connsiteY2" fmla="*/ 3220 h 3450"/>
                <a:gd name="connsiteX3" fmla="*/ 0 w 1302"/>
                <a:gd name="connsiteY3" fmla="*/ 3450 h 3450"/>
                <a:gd name="connsiteX4" fmla="*/ 736 w 1302"/>
                <a:gd name="connsiteY4" fmla="*/ 0 h 34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1302" h="3450">
                  <a:moveTo>
                    <a:pt x="736" y="0"/>
                  </a:moveTo>
                  <a:lnTo>
                    <a:pt x="1302" y="3222"/>
                  </a:lnTo>
                  <a:lnTo>
                    <a:pt x="142" y="3220"/>
                  </a:lnTo>
                  <a:lnTo>
                    <a:pt x="0" y="3450"/>
                  </a:lnTo>
                  <a:lnTo>
                    <a:pt x="736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8" name="EE.LF.1">
              <a:extLst>
                <a:ext uri="{FF2B5EF4-FFF2-40B4-BE49-F238E27FC236}">
                  <a16:creationId xmlns:a16="http://schemas.microsoft.com/office/drawing/2014/main" id="{00000000-0008-0000-0800-0000C6000000}"/>
                </a:ext>
              </a:extLst>
            </xdr:cNvPr>
            <xdr:cNvSpPr/>
          </xdr:nvSpPr>
          <xdr:spPr>
            <a:xfrm>
              <a:off x="3151180" y="3160936"/>
              <a:ext cx="420170" cy="785582"/>
            </a:xfrm>
            <a:custGeom>
              <a:avLst/>
              <a:gdLst>
                <a:gd name="connsiteX0" fmla="*/ 0 w 420170"/>
                <a:gd name="connsiteY0" fmla="*/ 0 h 785582"/>
                <a:gd name="connsiteX1" fmla="*/ 2174 w 420170"/>
                <a:gd name="connsiteY1" fmla="*/ 2 h 785582"/>
                <a:gd name="connsiteX2" fmla="*/ 420170 w 420170"/>
                <a:gd name="connsiteY2" fmla="*/ 675362 h 785582"/>
                <a:gd name="connsiteX3" fmla="*/ 420170 w 420170"/>
                <a:gd name="connsiteY3" fmla="*/ 675363 h 785582"/>
                <a:gd name="connsiteX4" fmla="*/ 420169 w 420170"/>
                <a:gd name="connsiteY4" fmla="*/ 675362 h 785582"/>
                <a:gd name="connsiteX5" fmla="*/ 309537 w 420170"/>
                <a:gd name="connsiteY5" fmla="*/ 735410 h 785582"/>
                <a:gd name="connsiteX6" fmla="*/ 157492 w 420170"/>
                <a:gd name="connsiteY6" fmla="*/ 782608 h 785582"/>
                <a:gd name="connsiteX7" fmla="*/ 138007 w 420170"/>
                <a:gd name="connsiteY7" fmla="*/ 785582 h 785582"/>
                <a:gd name="connsiteX8" fmla="*/ 0 w 420170"/>
                <a:gd name="connsiteY8" fmla="*/ 0 h 78558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420170" h="785582">
                  <a:moveTo>
                    <a:pt x="0" y="0"/>
                  </a:moveTo>
                  <a:lnTo>
                    <a:pt x="2174" y="2"/>
                  </a:lnTo>
                  <a:lnTo>
                    <a:pt x="420170" y="675362"/>
                  </a:lnTo>
                  <a:lnTo>
                    <a:pt x="420170" y="675363"/>
                  </a:lnTo>
                  <a:lnTo>
                    <a:pt x="420169" y="675362"/>
                  </a:lnTo>
                  <a:lnTo>
                    <a:pt x="309537" y="735410"/>
                  </a:lnTo>
                  <a:cubicBezTo>
                    <a:pt x="261084" y="755905"/>
                    <a:pt x="210221" y="771818"/>
                    <a:pt x="157492" y="782608"/>
                  </a:cubicBezTo>
                  <a:lnTo>
                    <a:pt x="138007" y="785582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199" name="EE.HL.1">
              <a:extLst>
                <a:ext uri="{FF2B5EF4-FFF2-40B4-BE49-F238E27FC236}">
                  <a16:creationId xmlns:a16="http://schemas.microsoft.com/office/drawing/2014/main" id="{00000000-0008-0000-0800-0000C7000000}"/>
                </a:ext>
              </a:extLst>
            </xdr:cNvPr>
            <xdr:cNvSpPr/>
          </xdr:nvSpPr>
          <xdr:spPr>
            <a:xfrm>
              <a:off x="2728781" y="3161164"/>
              <a:ext cx="421097" cy="782500"/>
            </a:xfrm>
            <a:custGeom>
              <a:avLst/>
              <a:gdLst>
                <a:gd name="connsiteX0" fmla="*/ 421097 w 421097"/>
                <a:gd name="connsiteY0" fmla="*/ 0 h 782500"/>
                <a:gd name="connsiteX1" fmla="*/ 254192 w 421097"/>
                <a:gd name="connsiteY1" fmla="*/ 782500 h 782500"/>
                <a:gd name="connsiteX2" fmla="*/ 253405 w 421097"/>
                <a:gd name="connsiteY2" fmla="*/ 782380 h 782500"/>
                <a:gd name="connsiteX3" fmla="*/ 101359 w 421097"/>
                <a:gd name="connsiteY3" fmla="*/ 735182 h 782500"/>
                <a:gd name="connsiteX4" fmla="*/ 0 w 421097"/>
                <a:gd name="connsiteY4" fmla="*/ 680166 h 782500"/>
                <a:gd name="connsiteX5" fmla="*/ 421097 w 421097"/>
                <a:gd name="connsiteY5" fmla="*/ 0 h 782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421097" h="782500">
                  <a:moveTo>
                    <a:pt x="421097" y="0"/>
                  </a:moveTo>
                  <a:lnTo>
                    <a:pt x="254192" y="782500"/>
                  </a:lnTo>
                  <a:lnTo>
                    <a:pt x="253405" y="782380"/>
                  </a:lnTo>
                  <a:cubicBezTo>
                    <a:pt x="200676" y="771590"/>
                    <a:pt x="149813" y="755677"/>
                    <a:pt x="101359" y="735182"/>
                  </a:cubicBezTo>
                  <a:lnTo>
                    <a:pt x="0" y="680166"/>
                  </a:lnTo>
                  <a:lnTo>
                    <a:pt x="421097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0" name="EE.LF.2">
              <a:extLst>
                <a:ext uri="{FF2B5EF4-FFF2-40B4-BE49-F238E27FC236}">
                  <a16:creationId xmlns:a16="http://schemas.microsoft.com/office/drawing/2014/main" id="{00000000-0008-0000-0800-0000C8000000}"/>
                </a:ext>
              </a:extLst>
            </xdr:cNvPr>
            <xdr:cNvSpPr/>
          </xdr:nvSpPr>
          <xdr:spPr>
            <a:xfrm>
              <a:off x="3289187" y="3836299"/>
              <a:ext cx="519538" cy="551930"/>
            </a:xfrm>
            <a:custGeom>
              <a:avLst/>
              <a:gdLst>
                <a:gd name="connsiteX0" fmla="*/ 282163 w 519538"/>
                <a:gd name="connsiteY0" fmla="*/ 0 h 551930"/>
                <a:gd name="connsiteX1" fmla="*/ 519538 w 519538"/>
                <a:gd name="connsiteY1" fmla="*/ 383531 h 551930"/>
                <a:gd name="connsiteX2" fmla="*/ 456832 w 519538"/>
                <a:gd name="connsiteY2" fmla="*/ 421626 h 551930"/>
                <a:gd name="connsiteX3" fmla="*/ 171135 w 519538"/>
                <a:gd name="connsiteY3" fmla="*/ 534033 h 551930"/>
                <a:gd name="connsiteX4" fmla="*/ 77598 w 519538"/>
                <a:gd name="connsiteY4" fmla="*/ 551930 h 551930"/>
                <a:gd name="connsiteX5" fmla="*/ 0 w 519538"/>
                <a:gd name="connsiteY5" fmla="*/ 110219 h 551930"/>
                <a:gd name="connsiteX6" fmla="*/ 19486 w 519538"/>
                <a:gd name="connsiteY6" fmla="*/ 107245 h 551930"/>
                <a:gd name="connsiteX7" fmla="*/ 171531 w 519538"/>
                <a:gd name="connsiteY7" fmla="*/ 60047 h 551930"/>
                <a:gd name="connsiteX8" fmla="*/ 282163 w 519538"/>
                <a:gd name="connsiteY8" fmla="*/ 0 h 55193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519538" h="551930">
                  <a:moveTo>
                    <a:pt x="282163" y="0"/>
                  </a:moveTo>
                  <a:lnTo>
                    <a:pt x="519538" y="383531"/>
                  </a:lnTo>
                  <a:lnTo>
                    <a:pt x="456832" y="421626"/>
                  </a:lnTo>
                  <a:cubicBezTo>
                    <a:pt x="367566" y="470119"/>
                    <a:pt x="271783" y="508137"/>
                    <a:pt x="171135" y="534033"/>
                  </a:cubicBezTo>
                  <a:lnTo>
                    <a:pt x="77598" y="551930"/>
                  </a:lnTo>
                  <a:lnTo>
                    <a:pt x="0" y="110219"/>
                  </a:lnTo>
                  <a:lnTo>
                    <a:pt x="19486" y="107245"/>
                  </a:lnTo>
                  <a:cubicBezTo>
                    <a:pt x="72215" y="96455"/>
                    <a:pt x="123078" y="80542"/>
                    <a:pt x="171531" y="60047"/>
                  </a:cubicBezTo>
                  <a:lnTo>
                    <a:pt x="28216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1" name="EE.HL.2">
              <a:extLst>
                <a:ext uri="{FF2B5EF4-FFF2-40B4-BE49-F238E27FC236}">
                  <a16:creationId xmlns:a16="http://schemas.microsoft.com/office/drawing/2014/main" id="{00000000-0008-0000-0800-0000C9000000}"/>
                </a:ext>
              </a:extLst>
            </xdr:cNvPr>
            <xdr:cNvSpPr/>
          </xdr:nvSpPr>
          <xdr:spPr>
            <a:xfrm>
              <a:off x="2491081" y="3841330"/>
              <a:ext cx="491892" cy="540295"/>
            </a:xfrm>
            <a:custGeom>
              <a:avLst/>
              <a:gdLst>
                <a:gd name="connsiteX0" fmla="*/ 237699 w 491892"/>
                <a:gd name="connsiteY0" fmla="*/ 0 h 540295"/>
                <a:gd name="connsiteX1" fmla="*/ 339058 w 491892"/>
                <a:gd name="connsiteY1" fmla="*/ 55016 h 540295"/>
                <a:gd name="connsiteX2" fmla="*/ 491104 w 491892"/>
                <a:gd name="connsiteY2" fmla="*/ 102214 h 540295"/>
                <a:gd name="connsiteX3" fmla="*/ 491892 w 491892"/>
                <a:gd name="connsiteY3" fmla="*/ 102334 h 540295"/>
                <a:gd name="connsiteX4" fmla="*/ 398477 w 491892"/>
                <a:gd name="connsiteY4" fmla="*/ 540295 h 540295"/>
                <a:gd name="connsiteX5" fmla="*/ 339455 w 491892"/>
                <a:gd name="connsiteY5" fmla="*/ 529002 h 540295"/>
                <a:gd name="connsiteX6" fmla="*/ 53757 w 491892"/>
                <a:gd name="connsiteY6" fmla="*/ 416595 h 540295"/>
                <a:gd name="connsiteX7" fmla="*/ 1 w 491892"/>
                <a:gd name="connsiteY7" fmla="*/ 383938 h 540295"/>
                <a:gd name="connsiteX8" fmla="*/ 1 w 491892"/>
                <a:gd name="connsiteY8" fmla="*/ 383939 h 540295"/>
                <a:gd name="connsiteX9" fmla="*/ 0 w 491892"/>
                <a:gd name="connsiteY9" fmla="*/ 383938 h 540295"/>
                <a:gd name="connsiteX10" fmla="*/ 237699 w 491892"/>
                <a:gd name="connsiteY10" fmla="*/ 0 h 54029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491892" h="540295">
                  <a:moveTo>
                    <a:pt x="237699" y="0"/>
                  </a:moveTo>
                  <a:lnTo>
                    <a:pt x="339058" y="55016"/>
                  </a:lnTo>
                  <a:cubicBezTo>
                    <a:pt x="387512" y="75511"/>
                    <a:pt x="438375" y="91424"/>
                    <a:pt x="491104" y="102214"/>
                  </a:cubicBezTo>
                  <a:lnTo>
                    <a:pt x="491892" y="102334"/>
                  </a:lnTo>
                  <a:lnTo>
                    <a:pt x="398477" y="540295"/>
                  </a:lnTo>
                  <a:lnTo>
                    <a:pt x="339455" y="529002"/>
                  </a:lnTo>
                  <a:cubicBezTo>
                    <a:pt x="238806" y="503106"/>
                    <a:pt x="143024" y="465088"/>
                    <a:pt x="53757" y="416595"/>
                  </a:cubicBezTo>
                  <a:lnTo>
                    <a:pt x="1" y="383938"/>
                  </a:lnTo>
                  <a:lnTo>
                    <a:pt x="1" y="383939"/>
                  </a:lnTo>
                  <a:lnTo>
                    <a:pt x="0" y="383938"/>
                  </a:lnTo>
                  <a:lnTo>
                    <a:pt x="237699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2" name="Freeform 201">
              <a:extLst>
                <a:ext uri="{FF2B5EF4-FFF2-40B4-BE49-F238E27FC236}">
                  <a16:creationId xmlns:a16="http://schemas.microsoft.com/office/drawing/2014/main" id="{00000000-0008-0000-0800-0000CA000000}"/>
                </a:ext>
              </a:extLst>
            </xdr:cNvPr>
            <xdr:cNvSpPr/>
          </xdr:nvSpPr>
          <xdr:spPr>
            <a:xfrm>
              <a:off x="2982973" y="3943664"/>
              <a:ext cx="162456" cy="16336"/>
            </a:xfrm>
            <a:custGeom>
              <a:avLst/>
              <a:gdLst>
                <a:gd name="connsiteX0" fmla="*/ 0 w 162456"/>
                <a:gd name="connsiteY0" fmla="*/ 0 h 16336"/>
                <a:gd name="connsiteX1" fmla="*/ 79638 w 162456"/>
                <a:gd name="connsiteY1" fmla="*/ 12154 h 16336"/>
                <a:gd name="connsiteX2" fmla="*/ 162456 w 162456"/>
                <a:gd name="connsiteY2" fmla="*/ 16336 h 16336"/>
                <a:gd name="connsiteX3" fmla="*/ 162455 w 162456"/>
                <a:gd name="connsiteY3" fmla="*/ 16336 h 16336"/>
                <a:gd name="connsiteX4" fmla="*/ 79637 w 162456"/>
                <a:gd name="connsiteY4" fmla="*/ 12154 h 16336"/>
                <a:gd name="connsiteX5" fmla="*/ 0 w 162456"/>
                <a:gd name="connsiteY5" fmla="*/ 0 h 16336"/>
                <a:gd name="connsiteX6" fmla="*/ 0 w 162456"/>
                <a:gd name="connsiteY6" fmla="*/ 0 h 1633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162456" h="16336">
                  <a:moveTo>
                    <a:pt x="0" y="0"/>
                  </a:moveTo>
                  <a:lnTo>
                    <a:pt x="79638" y="12154"/>
                  </a:lnTo>
                  <a:lnTo>
                    <a:pt x="162456" y="16336"/>
                  </a:lnTo>
                  <a:lnTo>
                    <a:pt x="162455" y="16336"/>
                  </a:lnTo>
                  <a:cubicBezTo>
                    <a:pt x="134496" y="16336"/>
                    <a:pt x="106867" y="14920"/>
                    <a:pt x="79637" y="12154"/>
                  </a:cubicBez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3" name="Freeform 202">
              <a:extLst>
                <a:ext uri="{FF2B5EF4-FFF2-40B4-BE49-F238E27FC236}">
                  <a16:creationId xmlns:a16="http://schemas.microsoft.com/office/drawing/2014/main" id="{00000000-0008-0000-0800-0000CB000000}"/>
                </a:ext>
              </a:extLst>
            </xdr:cNvPr>
            <xdr:cNvSpPr/>
          </xdr:nvSpPr>
          <xdr:spPr>
            <a:xfrm>
              <a:off x="3145429" y="3946518"/>
              <a:ext cx="143758" cy="13482"/>
            </a:xfrm>
            <a:custGeom>
              <a:avLst/>
              <a:gdLst>
                <a:gd name="connsiteX0" fmla="*/ 143758 w 143758"/>
                <a:gd name="connsiteY0" fmla="*/ 0 h 13482"/>
                <a:gd name="connsiteX1" fmla="*/ 143758 w 143758"/>
                <a:gd name="connsiteY1" fmla="*/ 0 h 13482"/>
                <a:gd name="connsiteX2" fmla="*/ 82818 w 143758"/>
                <a:gd name="connsiteY2" fmla="*/ 9300 h 13482"/>
                <a:gd name="connsiteX3" fmla="*/ 0 w 143758"/>
                <a:gd name="connsiteY3" fmla="*/ 13482 h 13482"/>
                <a:gd name="connsiteX4" fmla="*/ 0 w 143758"/>
                <a:gd name="connsiteY4" fmla="*/ 13482 h 13482"/>
                <a:gd name="connsiteX5" fmla="*/ 82817 w 143758"/>
                <a:gd name="connsiteY5" fmla="*/ 9300 h 13482"/>
                <a:gd name="connsiteX6" fmla="*/ 143758 w 143758"/>
                <a:gd name="connsiteY6" fmla="*/ 0 h 1348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143758" h="13482">
                  <a:moveTo>
                    <a:pt x="143758" y="0"/>
                  </a:moveTo>
                  <a:lnTo>
                    <a:pt x="143758" y="0"/>
                  </a:lnTo>
                  <a:lnTo>
                    <a:pt x="82818" y="9300"/>
                  </a:lnTo>
                  <a:cubicBezTo>
                    <a:pt x="55588" y="12066"/>
                    <a:pt x="27960" y="13482"/>
                    <a:pt x="0" y="13482"/>
                  </a:cubicBezTo>
                  <a:lnTo>
                    <a:pt x="0" y="13482"/>
                  </a:lnTo>
                  <a:lnTo>
                    <a:pt x="82817" y="9300"/>
                  </a:lnTo>
                  <a:lnTo>
                    <a:pt x="143758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4" name="Freeform 203">
              <a:extLst>
                <a:ext uri="{FF2B5EF4-FFF2-40B4-BE49-F238E27FC236}">
                  <a16:creationId xmlns:a16="http://schemas.microsoft.com/office/drawing/2014/main" id="{00000000-0008-0000-0800-0000CC000000}"/>
                </a:ext>
              </a:extLst>
            </xdr:cNvPr>
            <xdr:cNvSpPr/>
          </xdr:nvSpPr>
          <xdr:spPr>
            <a:xfrm>
              <a:off x="2889558" y="4381625"/>
              <a:ext cx="255871" cy="28375"/>
            </a:xfrm>
            <a:custGeom>
              <a:avLst/>
              <a:gdLst>
                <a:gd name="connsiteX0" fmla="*/ 0 w 255871"/>
                <a:gd name="connsiteY0" fmla="*/ 0 h 28375"/>
                <a:gd name="connsiteX1" fmla="*/ 95393 w 255871"/>
                <a:gd name="connsiteY1" fmla="*/ 18252 h 28375"/>
                <a:gd name="connsiteX2" fmla="*/ 255871 w 255871"/>
                <a:gd name="connsiteY2" fmla="*/ 28375 h 28375"/>
                <a:gd name="connsiteX3" fmla="*/ 255870 w 255871"/>
                <a:gd name="connsiteY3" fmla="*/ 28375 h 28375"/>
                <a:gd name="connsiteX4" fmla="*/ 95392 w 255871"/>
                <a:gd name="connsiteY4" fmla="*/ 18252 h 28375"/>
                <a:gd name="connsiteX5" fmla="*/ 0 w 255871"/>
                <a:gd name="connsiteY5" fmla="*/ 0 h 28375"/>
                <a:gd name="connsiteX6" fmla="*/ 0 w 255871"/>
                <a:gd name="connsiteY6" fmla="*/ 0 h 283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55871" h="28375">
                  <a:moveTo>
                    <a:pt x="0" y="0"/>
                  </a:moveTo>
                  <a:lnTo>
                    <a:pt x="95393" y="18252"/>
                  </a:lnTo>
                  <a:lnTo>
                    <a:pt x="255871" y="28375"/>
                  </a:lnTo>
                  <a:lnTo>
                    <a:pt x="255870" y="28375"/>
                  </a:lnTo>
                  <a:cubicBezTo>
                    <a:pt x="201505" y="28375"/>
                    <a:pt x="147943" y="24932"/>
                    <a:pt x="95392" y="18252"/>
                  </a:cubicBez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5" name="Freeform 204">
              <a:extLst>
                <a:ext uri="{FF2B5EF4-FFF2-40B4-BE49-F238E27FC236}">
                  <a16:creationId xmlns:a16="http://schemas.microsoft.com/office/drawing/2014/main" id="{00000000-0008-0000-0800-0000CD000000}"/>
                </a:ext>
              </a:extLst>
            </xdr:cNvPr>
            <xdr:cNvSpPr/>
          </xdr:nvSpPr>
          <xdr:spPr>
            <a:xfrm>
              <a:off x="3145429" y="4388229"/>
              <a:ext cx="221356" cy="21771"/>
            </a:xfrm>
            <a:custGeom>
              <a:avLst/>
              <a:gdLst>
                <a:gd name="connsiteX0" fmla="*/ 221356 w 221356"/>
                <a:gd name="connsiteY0" fmla="*/ 0 h 21771"/>
                <a:gd name="connsiteX1" fmla="*/ 221356 w 221356"/>
                <a:gd name="connsiteY1" fmla="*/ 0 h 21771"/>
                <a:gd name="connsiteX2" fmla="*/ 160478 w 221356"/>
                <a:gd name="connsiteY2" fmla="*/ 11648 h 21771"/>
                <a:gd name="connsiteX3" fmla="*/ 0 w 221356"/>
                <a:gd name="connsiteY3" fmla="*/ 21771 h 21771"/>
                <a:gd name="connsiteX4" fmla="*/ 0 w 221356"/>
                <a:gd name="connsiteY4" fmla="*/ 21771 h 21771"/>
                <a:gd name="connsiteX5" fmla="*/ 160477 w 221356"/>
                <a:gd name="connsiteY5" fmla="*/ 11648 h 21771"/>
                <a:gd name="connsiteX6" fmla="*/ 221356 w 221356"/>
                <a:gd name="connsiteY6" fmla="*/ 0 h 2177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221356" h="21771">
                  <a:moveTo>
                    <a:pt x="221356" y="0"/>
                  </a:moveTo>
                  <a:lnTo>
                    <a:pt x="221356" y="0"/>
                  </a:lnTo>
                  <a:lnTo>
                    <a:pt x="160478" y="11648"/>
                  </a:lnTo>
                  <a:cubicBezTo>
                    <a:pt x="107927" y="18328"/>
                    <a:pt x="54366" y="21771"/>
                    <a:pt x="0" y="21771"/>
                  </a:cubicBezTo>
                  <a:lnTo>
                    <a:pt x="0" y="21771"/>
                  </a:lnTo>
                  <a:lnTo>
                    <a:pt x="160477" y="11648"/>
                  </a:lnTo>
                  <a:lnTo>
                    <a:pt x="221356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6" name="EE.LF.5">
              <a:extLst>
                <a:ext uri="{FF2B5EF4-FFF2-40B4-BE49-F238E27FC236}">
                  <a16:creationId xmlns:a16="http://schemas.microsoft.com/office/drawing/2014/main" id="{00000000-0008-0000-0800-0000CE000000}"/>
                </a:ext>
              </a:extLst>
            </xdr:cNvPr>
            <xdr:cNvSpPr/>
          </xdr:nvSpPr>
          <xdr:spPr>
            <a:xfrm>
              <a:off x="3522810" y="4984360"/>
              <a:ext cx="1043010" cy="823748"/>
            </a:xfrm>
            <a:custGeom>
              <a:avLst/>
              <a:gdLst>
                <a:gd name="connsiteX0" fmla="*/ 759100 w 1043010"/>
                <a:gd name="connsiteY0" fmla="*/ 0 h 823748"/>
                <a:gd name="connsiteX1" fmla="*/ 1043010 w 1043010"/>
                <a:gd name="connsiteY1" fmla="*/ 458717 h 823748"/>
                <a:gd name="connsiteX2" fmla="*/ 909599 w 1043010"/>
                <a:gd name="connsiteY2" fmla="*/ 539766 h 823748"/>
                <a:gd name="connsiteX3" fmla="*/ 133736 w 1043010"/>
                <a:gd name="connsiteY3" fmla="*/ 817330 h 823748"/>
                <a:gd name="connsiteX4" fmla="*/ 93414 w 1043010"/>
                <a:gd name="connsiteY4" fmla="*/ 823748 h 823748"/>
                <a:gd name="connsiteX5" fmla="*/ 0 w 1043010"/>
                <a:gd name="connsiteY5" fmla="*/ 292008 h 823748"/>
                <a:gd name="connsiteX6" fmla="*/ 31512 w 1043010"/>
                <a:gd name="connsiteY6" fmla="*/ 286992 h 823748"/>
                <a:gd name="connsiteX7" fmla="*/ 652203 w 1043010"/>
                <a:gd name="connsiteY7" fmla="*/ 64941 h 823748"/>
                <a:gd name="connsiteX8" fmla="*/ 759100 w 1043010"/>
                <a:gd name="connsiteY8" fmla="*/ 0 h 82374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043010" h="823748">
                  <a:moveTo>
                    <a:pt x="759100" y="0"/>
                  </a:moveTo>
                  <a:lnTo>
                    <a:pt x="1043010" y="458717"/>
                  </a:lnTo>
                  <a:lnTo>
                    <a:pt x="909599" y="539766"/>
                  </a:lnTo>
                  <a:cubicBezTo>
                    <a:pt x="670492" y="669657"/>
                    <a:pt x="409570" y="764479"/>
                    <a:pt x="133736" y="817330"/>
                  </a:cubicBezTo>
                  <a:lnTo>
                    <a:pt x="93414" y="823748"/>
                  </a:lnTo>
                  <a:lnTo>
                    <a:pt x="0" y="292008"/>
                  </a:lnTo>
                  <a:lnTo>
                    <a:pt x="31512" y="286992"/>
                  </a:lnTo>
                  <a:cubicBezTo>
                    <a:pt x="252180" y="244712"/>
                    <a:pt x="460918" y="168854"/>
                    <a:pt x="652203" y="64941"/>
                  </a:cubicBezTo>
                  <a:lnTo>
                    <a:pt x="75910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7" name="EE.HL.5">
              <a:extLst>
                <a:ext uri="{FF2B5EF4-FFF2-40B4-BE49-F238E27FC236}">
                  <a16:creationId xmlns:a16="http://schemas.microsoft.com/office/drawing/2014/main" id="{00000000-0008-0000-0800-0000CF000000}"/>
                </a:ext>
              </a:extLst>
            </xdr:cNvPr>
            <xdr:cNvSpPr/>
          </xdr:nvSpPr>
          <xdr:spPr>
            <a:xfrm>
              <a:off x="1733823" y="4989734"/>
              <a:ext cx="967637" cy="801761"/>
            </a:xfrm>
            <a:custGeom>
              <a:avLst/>
              <a:gdLst>
                <a:gd name="connsiteX0" fmla="*/ 283972 w 967637"/>
                <a:gd name="connsiteY0" fmla="*/ 0 h 801761"/>
                <a:gd name="connsiteX1" fmla="*/ 382022 w 967637"/>
                <a:gd name="connsiteY1" fmla="*/ 59567 h 801761"/>
                <a:gd name="connsiteX2" fmla="*/ 871788 w 967637"/>
                <a:gd name="connsiteY2" fmla="*/ 252264 h 801761"/>
                <a:gd name="connsiteX3" fmla="*/ 967637 w 967637"/>
                <a:gd name="connsiteY3" fmla="*/ 273754 h 801761"/>
                <a:gd name="connsiteX4" fmla="*/ 855015 w 967637"/>
                <a:gd name="connsiteY4" fmla="*/ 801761 h 801761"/>
                <a:gd name="connsiteX5" fmla="*/ 736834 w 967637"/>
                <a:gd name="connsiteY5" fmla="*/ 775264 h 801761"/>
                <a:gd name="connsiteX6" fmla="*/ 124626 w 967637"/>
                <a:gd name="connsiteY6" fmla="*/ 534392 h 801761"/>
                <a:gd name="connsiteX7" fmla="*/ 0 w 967637"/>
                <a:gd name="connsiteY7" fmla="*/ 458680 h 801761"/>
                <a:gd name="connsiteX8" fmla="*/ 283972 w 967637"/>
                <a:gd name="connsiteY8" fmla="*/ 0 h 80176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67637" h="801761">
                  <a:moveTo>
                    <a:pt x="283972" y="0"/>
                  </a:moveTo>
                  <a:lnTo>
                    <a:pt x="382022" y="59567"/>
                  </a:lnTo>
                  <a:cubicBezTo>
                    <a:pt x="535051" y="142697"/>
                    <a:pt x="699249" y="207872"/>
                    <a:pt x="871788" y="252264"/>
                  </a:cubicBezTo>
                  <a:lnTo>
                    <a:pt x="967637" y="273754"/>
                  </a:lnTo>
                  <a:lnTo>
                    <a:pt x="855015" y="801761"/>
                  </a:lnTo>
                  <a:lnTo>
                    <a:pt x="736834" y="775264"/>
                  </a:lnTo>
                  <a:cubicBezTo>
                    <a:pt x="521160" y="719773"/>
                    <a:pt x="315912" y="638305"/>
                    <a:pt x="124626" y="534392"/>
                  </a:cubicBezTo>
                  <a:lnTo>
                    <a:pt x="0" y="458680"/>
                  </a:lnTo>
                  <a:lnTo>
                    <a:pt x="28397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8" name="Freeform 207">
              <a:extLst>
                <a:ext uri="{FF2B5EF4-FFF2-40B4-BE49-F238E27FC236}">
                  <a16:creationId xmlns:a16="http://schemas.microsoft.com/office/drawing/2014/main" id="{00000000-0008-0000-0800-0000D0000000}"/>
                </a:ext>
              </a:extLst>
            </xdr:cNvPr>
            <xdr:cNvSpPr/>
          </xdr:nvSpPr>
          <xdr:spPr>
            <a:xfrm>
              <a:off x="2701460" y="5263487"/>
              <a:ext cx="821350" cy="46514"/>
            </a:xfrm>
            <a:custGeom>
              <a:avLst/>
              <a:gdLst>
                <a:gd name="connsiteX0" fmla="*/ 0 w 821350"/>
                <a:gd name="connsiteY0" fmla="*/ 0 h 46514"/>
                <a:gd name="connsiteX1" fmla="*/ 35076 w 821350"/>
                <a:gd name="connsiteY1" fmla="*/ 7864 h 46514"/>
                <a:gd name="connsiteX2" fmla="*/ 443969 w 821350"/>
                <a:gd name="connsiteY2" fmla="*/ 46513 h 46514"/>
                <a:gd name="connsiteX3" fmla="*/ 719074 w 821350"/>
                <a:gd name="connsiteY3" fmla="*/ 29159 h 46514"/>
                <a:gd name="connsiteX4" fmla="*/ 821350 w 821350"/>
                <a:gd name="connsiteY4" fmla="*/ 12880 h 46514"/>
                <a:gd name="connsiteX5" fmla="*/ 821350 w 821350"/>
                <a:gd name="connsiteY5" fmla="*/ 12881 h 46514"/>
                <a:gd name="connsiteX6" fmla="*/ 719074 w 821350"/>
                <a:gd name="connsiteY6" fmla="*/ 29160 h 46514"/>
                <a:gd name="connsiteX7" fmla="*/ 443969 w 821350"/>
                <a:gd name="connsiteY7" fmla="*/ 46514 h 46514"/>
                <a:gd name="connsiteX8" fmla="*/ 35076 w 821350"/>
                <a:gd name="connsiteY8" fmla="*/ 7865 h 46514"/>
                <a:gd name="connsiteX9" fmla="*/ 0 w 821350"/>
                <a:gd name="connsiteY9" fmla="*/ 1 h 46514"/>
                <a:gd name="connsiteX10" fmla="*/ 0 w 821350"/>
                <a:gd name="connsiteY10" fmla="*/ 0 h 465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821350" h="46514">
                  <a:moveTo>
                    <a:pt x="0" y="0"/>
                  </a:moveTo>
                  <a:lnTo>
                    <a:pt x="35076" y="7864"/>
                  </a:lnTo>
                  <a:cubicBezTo>
                    <a:pt x="167477" y="33233"/>
                    <a:pt x="304172" y="46513"/>
                    <a:pt x="443969" y="46513"/>
                  </a:cubicBezTo>
                  <a:cubicBezTo>
                    <a:pt x="537167" y="46513"/>
                    <a:pt x="628987" y="40611"/>
                    <a:pt x="719074" y="29159"/>
                  </a:cubicBezTo>
                  <a:lnTo>
                    <a:pt x="821350" y="12880"/>
                  </a:lnTo>
                  <a:lnTo>
                    <a:pt x="821350" y="12881"/>
                  </a:lnTo>
                  <a:lnTo>
                    <a:pt x="719074" y="29160"/>
                  </a:lnTo>
                  <a:cubicBezTo>
                    <a:pt x="628987" y="40612"/>
                    <a:pt x="537167" y="46514"/>
                    <a:pt x="443969" y="46514"/>
                  </a:cubicBezTo>
                  <a:cubicBezTo>
                    <a:pt x="304172" y="46514"/>
                    <a:pt x="167477" y="33234"/>
                    <a:pt x="35076" y="7865"/>
                  </a:cubicBezTo>
                  <a:lnTo>
                    <a:pt x="0" y="1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09" name="SC.DA.5">
              <a:extLst>
                <a:ext uri="{FF2B5EF4-FFF2-40B4-BE49-F238E27FC236}">
                  <a16:creationId xmlns:a16="http://schemas.microsoft.com/office/drawing/2014/main" id="{00000000-0008-0000-0800-0000D1000000}"/>
                </a:ext>
              </a:extLst>
            </xdr:cNvPr>
            <xdr:cNvSpPr/>
          </xdr:nvSpPr>
          <xdr:spPr>
            <a:xfrm>
              <a:off x="2682086" y="450001"/>
              <a:ext cx="1032970" cy="589435"/>
            </a:xfrm>
            <a:custGeom>
              <a:avLst/>
              <a:gdLst>
                <a:gd name="connsiteX0" fmla="*/ 463343 w 1032970"/>
                <a:gd name="connsiteY0" fmla="*/ 0 h 589435"/>
                <a:gd name="connsiteX1" fmla="*/ 974460 w 1032970"/>
                <a:gd name="connsiteY1" fmla="*/ 48311 h 589435"/>
                <a:gd name="connsiteX2" fmla="*/ 1032970 w 1032970"/>
                <a:gd name="connsiteY2" fmla="*/ 61429 h 589435"/>
                <a:gd name="connsiteX3" fmla="*/ 920349 w 1032970"/>
                <a:gd name="connsiteY3" fmla="*/ 589435 h 589435"/>
                <a:gd name="connsiteX4" fmla="*/ 872235 w 1032970"/>
                <a:gd name="connsiteY4" fmla="*/ 578648 h 589435"/>
                <a:gd name="connsiteX5" fmla="*/ 463342 w 1032970"/>
                <a:gd name="connsiteY5" fmla="*/ 539999 h 589435"/>
                <a:gd name="connsiteX6" fmla="*/ 188237 w 1032970"/>
                <a:gd name="connsiteY6" fmla="*/ 557353 h 589435"/>
                <a:gd name="connsiteX7" fmla="*/ 93413 w 1032970"/>
                <a:gd name="connsiteY7" fmla="*/ 572446 h 589435"/>
                <a:gd name="connsiteX8" fmla="*/ 0 w 1032970"/>
                <a:gd name="connsiteY8" fmla="*/ 40707 h 589435"/>
                <a:gd name="connsiteX9" fmla="*/ 119462 w 1032970"/>
                <a:gd name="connsiteY9" fmla="*/ 21693 h 589435"/>
                <a:gd name="connsiteX10" fmla="*/ 463343 w 1032970"/>
                <a:gd name="connsiteY10" fmla="*/ 0 h 58943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1032970" h="589435">
                  <a:moveTo>
                    <a:pt x="463343" y="0"/>
                  </a:moveTo>
                  <a:cubicBezTo>
                    <a:pt x="638090" y="0"/>
                    <a:pt x="808959" y="16601"/>
                    <a:pt x="974460" y="48311"/>
                  </a:cubicBezTo>
                  <a:lnTo>
                    <a:pt x="1032970" y="61429"/>
                  </a:lnTo>
                  <a:lnTo>
                    <a:pt x="920349" y="589435"/>
                  </a:lnTo>
                  <a:lnTo>
                    <a:pt x="872235" y="578648"/>
                  </a:lnTo>
                  <a:cubicBezTo>
                    <a:pt x="739834" y="553280"/>
                    <a:pt x="603139" y="539999"/>
                    <a:pt x="463342" y="539999"/>
                  </a:cubicBezTo>
                  <a:cubicBezTo>
                    <a:pt x="370144" y="539999"/>
                    <a:pt x="278325" y="545902"/>
                    <a:pt x="188237" y="557353"/>
                  </a:cubicBezTo>
                  <a:lnTo>
                    <a:pt x="93413" y="572446"/>
                  </a:lnTo>
                  <a:lnTo>
                    <a:pt x="0" y="40707"/>
                  </a:lnTo>
                  <a:lnTo>
                    <a:pt x="119462" y="21693"/>
                  </a:lnTo>
                  <a:cubicBezTo>
                    <a:pt x="232071" y="7378"/>
                    <a:pt x="346846" y="0"/>
                    <a:pt x="463343" y="0"/>
                  </a:cubicBez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0" name="SC.DA.4">
              <a:extLst>
                <a:ext uri="{FF2B5EF4-FFF2-40B4-BE49-F238E27FC236}">
                  <a16:creationId xmlns:a16="http://schemas.microsoft.com/office/drawing/2014/main" id="{00000000-0008-0000-0800-0000D2000000}"/>
                </a:ext>
              </a:extLst>
            </xdr:cNvPr>
            <xdr:cNvSpPr/>
          </xdr:nvSpPr>
          <xdr:spPr>
            <a:xfrm>
              <a:off x="2775500" y="990001"/>
              <a:ext cx="826934" cy="491468"/>
            </a:xfrm>
            <a:custGeom>
              <a:avLst/>
              <a:gdLst>
                <a:gd name="connsiteX0" fmla="*/ 369929 w 826934"/>
                <a:gd name="connsiteY0" fmla="*/ 0 h 491468"/>
                <a:gd name="connsiteX1" fmla="*/ 778822 w 826934"/>
                <a:gd name="connsiteY1" fmla="*/ 38649 h 491468"/>
                <a:gd name="connsiteX2" fmla="*/ 826934 w 826934"/>
                <a:gd name="connsiteY2" fmla="*/ 49436 h 491468"/>
                <a:gd name="connsiteX3" fmla="*/ 732651 w 826934"/>
                <a:gd name="connsiteY3" fmla="*/ 491468 h 491468"/>
                <a:gd name="connsiteX4" fmla="*/ 587719 w 826934"/>
                <a:gd name="connsiteY4" fmla="*/ 463738 h 491468"/>
                <a:gd name="connsiteX5" fmla="*/ 369928 w 826934"/>
                <a:gd name="connsiteY5" fmla="*/ 449999 h 491468"/>
                <a:gd name="connsiteX6" fmla="*/ 152137 w 826934"/>
                <a:gd name="connsiteY6" fmla="*/ 463738 h 491468"/>
                <a:gd name="connsiteX7" fmla="*/ 78250 w 826934"/>
                <a:gd name="connsiteY7" fmla="*/ 477875 h 491468"/>
                <a:gd name="connsiteX8" fmla="*/ 0 w 826934"/>
                <a:gd name="connsiteY8" fmla="*/ 32447 h 491468"/>
                <a:gd name="connsiteX9" fmla="*/ 94824 w 826934"/>
                <a:gd name="connsiteY9" fmla="*/ 17354 h 491468"/>
                <a:gd name="connsiteX10" fmla="*/ 369929 w 826934"/>
                <a:gd name="connsiteY10" fmla="*/ 0 h 4914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826934" h="491468">
                  <a:moveTo>
                    <a:pt x="369929" y="0"/>
                  </a:moveTo>
                  <a:cubicBezTo>
                    <a:pt x="509726" y="0"/>
                    <a:pt x="646421" y="13281"/>
                    <a:pt x="778822" y="38649"/>
                  </a:cubicBezTo>
                  <a:lnTo>
                    <a:pt x="826934" y="49436"/>
                  </a:lnTo>
                  <a:lnTo>
                    <a:pt x="732651" y="491468"/>
                  </a:lnTo>
                  <a:lnTo>
                    <a:pt x="587719" y="463738"/>
                  </a:lnTo>
                  <a:cubicBezTo>
                    <a:pt x="516400" y="454672"/>
                    <a:pt x="443710" y="449999"/>
                    <a:pt x="369928" y="449999"/>
                  </a:cubicBezTo>
                  <a:cubicBezTo>
                    <a:pt x="296146" y="449999"/>
                    <a:pt x="223456" y="454672"/>
                    <a:pt x="152137" y="463738"/>
                  </a:cubicBezTo>
                  <a:lnTo>
                    <a:pt x="78250" y="477875"/>
                  </a:lnTo>
                  <a:lnTo>
                    <a:pt x="0" y="32447"/>
                  </a:lnTo>
                  <a:lnTo>
                    <a:pt x="94824" y="17354"/>
                  </a:lnTo>
                  <a:cubicBezTo>
                    <a:pt x="184912" y="5903"/>
                    <a:pt x="276731" y="0"/>
                    <a:pt x="369929" y="0"/>
                  </a:cubicBez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1" name="Freeform 210">
              <a:extLst>
                <a:ext uri="{FF2B5EF4-FFF2-40B4-BE49-F238E27FC236}">
                  <a16:creationId xmlns:a16="http://schemas.microsoft.com/office/drawing/2014/main" id="{00000000-0008-0000-0800-0000D3000000}"/>
                </a:ext>
              </a:extLst>
            </xdr:cNvPr>
            <xdr:cNvSpPr/>
          </xdr:nvSpPr>
          <xdr:spPr>
            <a:xfrm>
              <a:off x="2010627" y="1022447"/>
              <a:ext cx="764873" cy="292175"/>
            </a:xfrm>
            <a:custGeom>
              <a:avLst/>
              <a:gdLst>
                <a:gd name="connsiteX0" fmla="*/ 764872 w 764873"/>
                <a:gd name="connsiteY0" fmla="*/ 0 h 292175"/>
                <a:gd name="connsiteX1" fmla="*/ 764873 w 764873"/>
                <a:gd name="connsiteY1" fmla="*/ 1 h 292175"/>
                <a:gd name="connsiteX2" fmla="*/ 725909 w 764873"/>
                <a:gd name="connsiteY2" fmla="*/ 6203 h 292175"/>
                <a:gd name="connsiteX3" fmla="*/ 105218 w 764873"/>
                <a:gd name="connsiteY3" fmla="*/ 228254 h 292175"/>
                <a:gd name="connsiteX4" fmla="*/ 0 w 764873"/>
                <a:gd name="connsiteY4" fmla="*/ 292175 h 292175"/>
                <a:gd name="connsiteX5" fmla="*/ 0 w 764873"/>
                <a:gd name="connsiteY5" fmla="*/ 292174 h 292175"/>
                <a:gd name="connsiteX6" fmla="*/ 105217 w 764873"/>
                <a:gd name="connsiteY6" fmla="*/ 228253 h 292175"/>
                <a:gd name="connsiteX7" fmla="*/ 725908 w 764873"/>
                <a:gd name="connsiteY7" fmla="*/ 6202 h 292175"/>
                <a:gd name="connsiteX8" fmla="*/ 764872 w 764873"/>
                <a:gd name="connsiteY8" fmla="*/ 0 h 2921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64873" h="292175">
                  <a:moveTo>
                    <a:pt x="764872" y="0"/>
                  </a:moveTo>
                  <a:lnTo>
                    <a:pt x="764873" y="1"/>
                  </a:lnTo>
                  <a:lnTo>
                    <a:pt x="725909" y="6203"/>
                  </a:lnTo>
                  <a:cubicBezTo>
                    <a:pt x="505242" y="48484"/>
                    <a:pt x="296504" y="124342"/>
                    <a:pt x="105218" y="228254"/>
                  </a:cubicBezTo>
                  <a:lnTo>
                    <a:pt x="0" y="292175"/>
                  </a:lnTo>
                  <a:lnTo>
                    <a:pt x="0" y="292174"/>
                  </a:lnTo>
                  <a:lnTo>
                    <a:pt x="105217" y="228253"/>
                  </a:lnTo>
                  <a:cubicBezTo>
                    <a:pt x="296503" y="124341"/>
                    <a:pt x="505241" y="48483"/>
                    <a:pt x="725908" y="6202"/>
                  </a:cubicBezTo>
                  <a:lnTo>
                    <a:pt x="764872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2" name="Freeform 211">
              <a:extLst>
                <a:ext uri="{FF2B5EF4-FFF2-40B4-BE49-F238E27FC236}">
                  <a16:creationId xmlns:a16="http://schemas.microsoft.com/office/drawing/2014/main" id="{00000000-0008-0000-0800-0000D4000000}"/>
                </a:ext>
              </a:extLst>
            </xdr:cNvPr>
            <xdr:cNvSpPr/>
          </xdr:nvSpPr>
          <xdr:spPr>
            <a:xfrm>
              <a:off x="3602434" y="1039436"/>
              <a:ext cx="687138" cy="280861"/>
            </a:xfrm>
            <a:custGeom>
              <a:avLst/>
              <a:gdLst>
                <a:gd name="connsiteX0" fmla="*/ 1 w 687138"/>
                <a:gd name="connsiteY0" fmla="*/ 0 h 280861"/>
                <a:gd name="connsiteX1" fmla="*/ 82812 w 687138"/>
                <a:gd name="connsiteY1" fmla="*/ 18566 h 280861"/>
                <a:gd name="connsiteX2" fmla="*/ 572578 w 687138"/>
                <a:gd name="connsiteY2" fmla="*/ 211264 h 280861"/>
                <a:gd name="connsiteX3" fmla="*/ 687138 w 687138"/>
                <a:gd name="connsiteY3" fmla="*/ 280861 h 280861"/>
                <a:gd name="connsiteX4" fmla="*/ 687138 w 687138"/>
                <a:gd name="connsiteY4" fmla="*/ 280861 h 280861"/>
                <a:gd name="connsiteX5" fmla="*/ 572579 w 687138"/>
                <a:gd name="connsiteY5" fmla="*/ 211265 h 280861"/>
                <a:gd name="connsiteX6" fmla="*/ 82813 w 687138"/>
                <a:gd name="connsiteY6" fmla="*/ 18568 h 280861"/>
                <a:gd name="connsiteX7" fmla="*/ 0 w 687138"/>
                <a:gd name="connsiteY7" fmla="*/ 1 h 280861"/>
                <a:gd name="connsiteX8" fmla="*/ 1 w 687138"/>
                <a:gd name="connsiteY8" fmla="*/ 0 h 28086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87138" h="280861">
                  <a:moveTo>
                    <a:pt x="1" y="0"/>
                  </a:moveTo>
                  <a:lnTo>
                    <a:pt x="82812" y="18566"/>
                  </a:lnTo>
                  <a:cubicBezTo>
                    <a:pt x="255352" y="62959"/>
                    <a:pt x="419550" y="128134"/>
                    <a:pt x="572578" y="211264"/>
                  </a:cubicBezTo>
                  <a:lnTo>
                    <a:pt x="687138" y="280861"/>
                  </a:lnTo>
                  <a:lnTo>
                    <a:pt x="687138" y="280861"/>
                  </a:lnTo>
                  <a:lnTo>
                    <a:pt x="572579" y="211265"/>
                  </a:lnTo>
                  <a:cubicBezTo>
                    <a:pt x="419551" y="128135"/>
                    <a:pt x="255353" y="62960"/>
                    <a:pt x="82813" y="18568"/>
                  </a:cubicBezTo>
                  <a:lnTo>
                    <a:pt x="0" y="1"/>
                  </a:lnTo>
                  <a:lnTo>
                    <a:pt x="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3" name="SC.DA.3">
              <a:extLst>
                <a:ext uri="{FF2B5EF4-FFF2-40B4-BE49-F238E27FC236}">
                  <a16:creationId xmlns:a16="http://schemas.microsoft.com/office/drawing/2014/main" id="{00000000-0008-0000-0800-0000D5000000}"/>
                </a:ext>
              </a:extLst>
            </xdr:cNvPr>
            <xdr:cNvSpPr/>
          </xdr:nvSpPr>
          <xdr:spPr>
            <a:xfrm>
              <a:off x="2853751" y="1440001"/>
              <a:ext cx="654400" cy="480885"/>
            </a:xfrm>
            <a:custGeom>
              <a:avLst/>
              <a:gdLst>
                <a:gd name="connsiteX0" fmla="*/ 291678 w 654400"/>
                <a:gd name="connsiteY0" fmla="*/ 0 h 480885"/>
                <a:gd name="connsiteX1" fmla="*/ 509469 w 654400"/>
                <a:gd name="connsiteY1" fmla="*/ 13739 h 480885"/>
                <a:gd name="connsiteX2" fmla="*/ 654400 w 654400"/>
                <a:gd name="connsiteY2" fmla="*/ 41469 h 480885"/>
                <a:gd name="connsiteX3" fmla="*/ 560674 w 654400"/>
                <a:gd name="connsiteY3" fmla="*/ 480885 h 480885"/>
                <a:gd name="connsiteX4" fmla="*/ 452156 w 654400"/>
                <a:gd name="connsiteY4" fmla="*/ 460122 h 480885"/>
                <a:gd name="connsiteX5" fmla="*/ 291678 w 654400"/>
                <a:gd name="connsiteY5" fmla="*/ 449999 h 480885"/>
                <a:gd name="connsiteX6" fmla="*/ 131200 w 654400"/>
                <a:gd name="connsiteY6" fmla="*/ 460122 h 480885"/>
                <a:gd name="connsiteX7" fmla="*/ 77732 w 654400"/>
                <a:gd name="connsiteY7" fmla="*/ 470352 h 480885"/>
                <a:gd name="connsiteX8" fmla="*/ 0 w 654400"/>
                <a:gd name="connsiteY8" fmla="*/ 27876 h 480885"/>
                <a:gd name="connsiteX9" fmla="*/ 73887 w 654400"/>
                <a:gd name="connsiteY9" fmla="*/ 13739 h 480885"/>
                <a:gd name="connsiteX10" fmla="*/ 291678 w 654400"/>
                <a:gd name="connsiteY10" fmla="*/ 0 h 4808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54400" h="480885">
                  <a:moveTo>
                    <a:pt x="291678" y="0"/>
                  </a:moveTo>
                  <a:cubicBezTo>
                    <a:pt x="365460" y="0"/>
                    <a:pt x="438150" y="4673"/>
                    <a:pt x="509469" y="13739"/>
                  </a:cubicBezTo>
                  <a:lnTo>
                    <a:pt x="654400" y="41469"/>
                  </a:lnTo>
                  <a:lnTo>
                    <a:pt x="560674" y="480885"/>
                  </a:lnTo>
                  <a:lnTo>
                    <a:pt x="452156" y="460122"/>
                  </a:lnTo>
                  <a:cubicBezTo>
                    <a:pt x="399605" y="453442"/>
                    <a:pt x="346044" y="449999"/>
                    <a:pt x="291678" y="449999"/>
                  </a:cubicBezTo>
                  <a:cubicBezTo>
                    <a:pt x="237313" y="449999"/>
                    <a:pt x="183751" y="453442"/>
                    <a:pt x="131200" y="460122"/>
                  </a:cubicBezTo>
                  <a:lnTo>
                    <a:pt x="77732" y="470352"/>
                  </a:lnTo>
                  <a:lnTo>
                    <a:pt x="0" y="27876"/>
                  </a:lnTo>
                  <a:lnTo>
                    <a:pt x="73887" y="13739"/>
                  </a:lnTo>
                  <a:cubicBezTo>
                    <a:pt x="145206" y="4673"/>
                    <a:pt x="217896" y="0"/>
                    <a:pt x="291678" y="0"/>
                  </a:cubicBez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4" name="SC.DA.2">
              <a:extLst>
                <a:ext uri="{FF2B5EF4-FFF2-40B4-BE49-F238E27FC236}">
                  <a16:creationId xmlns:a16="http://schemas.microsoft.com/office/drawing/2014/main" id="{00000000-0008-0000-0800-0000D6000000}"/>
                </a:ext>
              </a:extLst>
            </xdr:cNvPr>
            <xdr:cNvSpPr/>
          </xdr:nvSpPr>
          <xdr:spPr>
            <a:xfrm>
              <a:off x="2931483" y="1890001"/>
              <a:ext cx="482941" cy="469586"/>
            </a:xfrm>
            <a:custGeom>
              <a:avLst/>
              <a:gdLst>
                <a:gd name="connsiteX0" fmla="*/ 213946 w 482941"/>
                <a:gd name="connsiteY0" fmla="*/ 0 h 469586"/>
                <a:gd name="connsiteX1" fmla="*/ 374424 w 482941"/>
                <a:gd name="connsiteY1" fmla="*/ 10123 h 469586"/>
                <a:gd name="connsiteX2" fmla="*/ 482941 w 482941"/>
                <a:gd name="connsiteY2" fmla="*/ 30886 h 469586"/>
                <a:gd name="connsiteX3" fmla="*/ 389368 w 482941"/>
                <a:gd name="connsiteY3" fmla="*/ 469586 h 469586"/>
                <a:gd name="connsiteX4" fmla="*/ 377190 w 482941"/>
                <a:gd name="connsiteY4" fmla="*/ 466455 h 469586"/>
                <a:gd name="connsiteX5" fmla="*/ 213946 w 482941"/>
                <a:gd name="connsiteY5" fmla="*/ 449999 h 469586"/>
                <a:gd name="connsiteX6" fmla="*/ 131128 w 482941"/>
                <a:gd name="connsiteY6" fmla="*/ 454181 h 469586"/>
                <a:gd name="connsiteX7" fmla="*/ 77647 w 482941"/>
                <a:gd name="connsiteY7" fmla="*/ 462343 h 469586"/>
                <a:gd name="connsiteX8" fmla="*/ 0 w 482941"/>
                <a:gd name="connsiteY8" fmla="*/ 20353 h 469586"/>
                <a:gd name="connsiteX9" fmla="*/ 53468 w 482941"/>
                <a:gd name="connsiteY9" fmla="*/ 10123 h 469586"/>
                <a:gd name="connsiteX10" fmla="*/ 213946 w 482941"/>
                <a:gd name="connsiteY10" fmla="*/ 0 h 46958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482941" h="469586">
                  <a:moveTo>
                    <a:pt x="213946" y="0"/>
                  </a:moveTo>
                  <a:cubicBezTo>
                    <a:pt x="268312" y="0"/>
                    <a:pt x="321873" y="3443"/>
                    <a:pt x="374424" y="10123"/>
                  </a:cubicBezTo>
                  <a:lnTo>
                    <a:pt x="482941" y="30886"/>
                  </a:lnTo>
                  <a:lnTo>
                    <a:pt x="389368" y="469586"/>
                  </a:lnTo>
                  <a:lnTo>
                    <a:pt x="377190" y="466455"/>
                  </a:lnTo>
                  <a:cubicBezTo>
                    <a:pt x="324461" y="455665"/>
                    <a:pt x="269865" y="449999"/>
                    <a:pt x="213946" y="449999"/>
                  </a:cubicBezTo>
                  <a:cubicBezTo>
                    <a:pt x="185987" y="449999"/>
                    <a:pt x="158358" y="451416"/>
                    <a:pt x="131128" y="454181"/>
                  </a:cubicBezTo>
                  <a:lnTo>
                    <a:pt x="77647" y="462343"/>
                  </a:lnTo>
                  <a:lnTo>
                    <a:pt x="0" y="20353"/>
                  </a:lnTo>
                  <a:lnTo>
                    <a:pt x="53468" y="10123"/>
                  </a:lnTo>
                  <a:cubicBezTo>
                    <a:pt x="106019" y="3443"/>
                    <a:pt x="159581" y="0"/>
                    <a:pt x="213946" y="0"/>
                  </a:cubicBez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5" name="Freeform 214">
              <a:extLst>
                <a:ext uri="{FF2B5EF4-FFF2-40B4-BE49-F238E27FC236}">
                  <a16:creationId xmlns:a16="http://schemas.microsoft.com/office/drawing/2014/main" id="{00000000-0008-0000-0800-0000D7000000}"/>
                </a:ext>
              </a:extLst>
            </xdr:cNvPr>
            <xdr:cNvSpPr/>
          </xdr:nvSpPr>
          <xdr:spPr>
            <a:xfrm>
              <a:off x="2483811" y="1910353"/>
              <a:ext cx="447672" cy="168798"/>
            </a:xfrm>
            <a:custGeom>
              <a:avLst/>
              <a:gdLst>
                <a:gd name="connsiteX0" fmla="*/ 447672 w 447672"/>
                <a:gd name="connsiteY0" fmla="*/ 0 h 168798"/>
                <a:gd name="connsiteX1" fmla="*/ 447672 w 447672"/>
                <a:gd name="connsiteY1" fmla="*/ 1 h 168798"/>
                <a:gd name="connsiteX2" fmla="*/ 346725 w 447672"/>
                <a:gd name="connsiteY2" fmla="*/ 19316 h 168798"/>
                <a:gd name="connsiteX3" fmla="*/ 61027 w 447672"/>
                <a:gd name="connsiteY3" fmla="*/ 131723 h 168798"/>
                <a:gd name="connsiteX4" fmla="*/ 1 w 447672"/>
                <a:gd name="connsiteY4" fmla="*/ 168798 h 168798"/>
                <a:gd name="connsiteX5" fmla="*/ 0 w 447672"/>
                <a:gd name="connsiteY5" fmla="*/ 168797 h 168798"/>
                <a:gd name="connsiteX6" fmla="*/ 61027 w 447672"/>
                <a:gd name="connsiteY6" fmla="*/ 131722 h 168798"/>
                <a:gd name="connsiteX7" fmla="*/ 346725 w 447672"/>
                <a:gd name="connsiteY7" fmla="*/ 19315 h 168798"/>
                <a:gd name="connsiteX8" fmla="*/ 447672 w 447672"/>
                <a:gd name="connsiteY8" fmla="*/ 0 h 16879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447672" h="168798">
                  <a:moveTo>
                    <a:pt x="447672" y="0"/>
                  </a:moveTo>
                  <a:lnTo>
                    <a:pt x="447672" y="1"/>
                  </a:lnTo>
                  <a:lnTo>
                    <a:pt x="346725" y="19316"/>
                  </a:lnTo>
                  <a:cubicBezTo>
                    <a:pt x="246076" y="45212"/>
                    <a:pt x="150294" y="83231"/>
                    <a:pt x="61027" y="131723"/>
                  </a:cubicBezTo>
                  <a:lnTo>
                    <a:pt x="1" y="168798"/>
                  </a:lnTo>
                  <a:lnTo>
                    <a:pt x="0" y="168797"/>
                  </a:lnTo>
                  <a:lnTo>
                    <a:pt x="61027" y="131722"/>
                  </a:lnTo>
                  <a:cubicBezTo>
                    <a:pt x="150294" y="83230"/>
                    <a:pt x="246076" y="45211"/>
                    <a:pt x="346725" y="19315"/>
                  </a:cubicBezTo>
                  <a:lnTo>
                    <a:pt x="447672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6" name="Freeform 215">
              <a:extLst>
                <a:ext uri="{FF2B5EF4-FFF2-40B4-BE49-F238E27FC236}">
                  <a16:creationId xmlns:a16="http://schemas.microsoft.com/office/drawing/2014/main" id="{00000000-0008-0000-0800-0000D8000000}"/>
                </a:ext>
              </a:extLst>
            </xdr:cNvPr>
            <xdr:cNvSpPr/>
          </xdr:nvSpPr>
          <xdr:spPr>
            <a:xfrm>
              <a:off x="3414424" y="1920886"/>
              <a:ext cx="401862" cy="163878"/>
            </a:xfrm>
            <a:custGeom>
              <a:avLst/>
              <a:gdLst>
                <a:gd name="connsiteX0" fmla="*/ 1 w 401862"/>
                <a:gd name="connsiteY0" fmla="*/ 0 h 163878"/>
                <a:gd name="connsiteX1" fmla="*/ 45899 w 401862"/>
                <a:gd name="connsiteY1" fmla="*/ 8782 h 163878"/>
                <a:gd name="connsiteX2" fmla="*/ 331596 w 401862"/>
                <a:gd name="connsiteY2" fmla="*/ 121189 h 163878"/>
                <a:gd name="connsiteX3" fmla="*/ 401862 w 401862"/>
                <a:gd name="connsiteY3" fmla="*/ 163877 h 163878"/>
                <a:gd name="connsiteX4" fmla="*/ 401862 w 401862"/>
                <a:gd name="connsiteY4" fmla="*/ 163878 h 163878"/>
                <a:gd name="connsiteX5" fmla="*/ 331596 w 401862"/>
                <a:gd name="connsiteY5" fmla="*/ 121190 h 163878"/>
                <a:gd name="connsiteX6" fmla="*/ 45899 w 401862"/>
                <a:gd name="connsiteY6" fmla="*/ 8783 h 163878"/>
                <a:gd name="connsiteX7" fmla="*/ 0 w 401862"/>
                <a:gd name="connsiteY7" fmla="*/ 1 h 163878"/>
                <a:gd name="connsiteX8" fmla="*/ 1 w 401862"/>
                <a:gd name="connsiteY8" fmla="*/ 0 h 16387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401862" h="163878">
                  <a:moveTo>
                    <a:pt x="1" y="0"/>
                  </a:moveTo>
                  <a:lnTo>
                    <a:pt x="45899" y="8782"/>
                  </a:lnTo>
                  <a:cubicBezTo>
                    <a:pt x="146547" y="34678"/>
                    <a:pt x="242330" y="72697"/>
                    <a:pt x="331596" y="121189"/>
                  </a:cubicBezTo>
                  <a:lnTo>
                    <a:pt x="401862" y="163877"/>
                  </a:lnTo>
                  <a:lnTo>
                    <a:pt x="401862" y="163878"/>
                  </a:lnTo>
                  <a:lnTo>
                    <a:pt x="331596" y="121190"/>
                  </a:lnTo>
                  <a:cubicBezTo>
                    <a:pt x="242330" y="72698"/>
                    <a:pt x="146547" y="34679"/>
                    <a:pt x="45899" y="8783"/>
                  </a:cubicBezTo>
                  <a:lnTo>
                    <a:pt x="0" y="1"/>
                  </a:lnTo>
                  <a:lnTo>
                    <a:pt x="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7" name="SC.DA.1">
              <a:extLst>
                <a:ext uri="{FF2B5EF4-FFF2-40B4-BE49-F238E27FC236}">
                  <a16:creationId xmlns:a16="http://schemas.microsoft.com/office/drawing/2014/main" id="{00000000-0008-0000-0800-0000D9000000}"/>
                </a:ext>
              </a:extLst>
            </xdr:cNvPr>
            <xdr:cNvSpPr/>
          </xdr:nvSpPr>
          <xdr:spPr>
            <a:xfrm>
              <a:off x="3009130" y="2340001"/>
              <a:ext cx="311721" cy="816818"/>
            </a:xfrm>
            <a:custGeom>
              <a:avLst/>
              <a:gdLst>
                <a:gd name="connsiteX0" fmla="*/ 136299 w 311721"/>
                <a:gd name="connsiteY0" fmla="*/ 0 h 816818"/>
                <a:gd name="connsiteX1" fmla="*/ 299543 w 311721"/>
                <a:gd name="connsiteY1" fmla="*/ 16456 h 816818"/>
                <a:gd name="connsiteX2" fmla="*/ 311721 w 311721"/>
                <a:gd name="connsiteY2" fmla="*/ 19587 h 816818"/>
                <a:gd name="connsiteX3" fmla="*/ 141674 w 311721"/>
                <a:gd name="connsiteY3" fmla="*/ 816818 h 816818"/>
                <a:gd name="connsiteX4" fmla="*/ 141189 w 311721"/>
                <a:gd name="connsiteY4" fmla="*/ 816034 h 816818"/>
                <a:gd name="connsiteX5" fmla="*/ 0 w 311721"/>
                <a:gd name="connsiteY5" fmla="*/ 12344 h 816818"/>
                <a:gd name="connsiteX6" fmla="*/ 53481 w 311721"/>
                <a:gd name="connsiteY6" fmla="*/ 4182 h 816818"/>
                <a:gd name="connsiteX7" fmla="*/ 136299 w 311721"/>
                <a:gd name="connsiteY7" fmla="*/ 0 h 81681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311721" h="816818">
                  <a:moveTo>
                    <a:pt x="136299" y="0"/>
                  </a:moveTo>
                  <a:cubicBezTo>
                    <a:pt x="192218" y="0"/>
                    <a:pt x="246814" y="5666"/>
                    <a:pt x="299543" y="16456"/>
                  </a:cubicBezTo>
                  <a:lnTo>
                    <a:pt x="311721" y="19587"/>
                  </a:lnTo>
                  <a:lnTo>
                    <a:pt x="141674" y="816818"/>
                  </a:lnTo>
                  <a:lnTo>
                    <a:pt x="141189" y="816034"/>
                  </a:lnTo>
                  <a:lnTo>
                    <a:pt x="0" y="12344"/>
                  </a:lnTo>
                  <a:lnTo>
                    <a:pt x="53481" y="4182"/>
                  </a:lnTo>
                  <a:cubicBezTo>
                    <a:pt x="80711" y="1417"/>
                    <a:pt x="108340" y="0"/>
                    <a:pt x="136299" y="0"/>
                  </a:cubicBez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8" name="EE.GF.1">
              <a:extLst>
                <a:ext uri="{FF2B5EF4-FFF2-40B4-BE49-F238E27FC236}">
                  <a16:creationId xmlns:a16="http://schemas.microsoft.com/office/drawing/2014/main" id="{00000000-0008-0000-0800-0000DA000000}"/>
                </a:ext>
              </a:extLst>
            </xdr:cNvPr>
            <xdr:cNvSpPr/>
          </xdr:nvSpPr>
          <xdr:spPr>
            <a:xfrm>
              <a:off x="2982973" y="3160934"/>
              <a:ext cx="306214" cy="799066"/>
            </a:xfrm>
            <a:custGeom>
              <a:avLst/>
              <a:gdLst>
                <a:gd name="connsiteX0" fmla="*/ 167047 w 306214"/>
                <a:gd name="connsiteY0" fmla="*/ 0 h 799066"/>
                <a:gd name="connsiteX1" fmla="*/ 168207 w 306214"/>
                <a:gd name="connsiteY1" fmla="*/ 2 h 799066"/>
                <a:gd name="connsiteX2" fmla="*/ 306214 w 306214"/>
                <a:gd name="connsiteY2" fmla="*/ 785584 h 799066"/>
                <a:gd name="connsiteX3" fmla="*/ 245273 w 306214"/>
                <a:gd name="connsiteY3" fmla="*/ 794884 h 799066"/>
                <a:gd name="connsiteX4" fmla="*/ 162456 w 306214"/>
                <a:gd name="connsiteY4" fmla="*/ 799066 h 799066"/>
                <a:gd name="connsiteX5" fmla="*/ 79638 w 306214"/>
                <a:gd name="connsiteY5" fmla="*/ 794884 h 799066"/>
                <a:gd name="connsiteX6" fmla="*/ 0 w 306214"/>
                <a:gd name="connsiteY6" fmla="*/ 782730 h 799066"/>
                <a:gd name="connsiteX7" fmla="*/ 166905 w 306214"/>
                <a:gd name="connsiteY7" fmla="*/ 230 h 799066"/>
                <a:gd name="connsiteX8" fmla="*/ 167047 w 306214"/>
                <a:gd name="connsiteY8" fmla="*/ 0 h 79906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306214" h="799066">
                  <a:moveTo>
                    <a:pt x="167047" y="0"/>
                  </a:moveTo>
                  <a:lnTo>
                    <a:pt x="168207" y="2"/>
                  </a:lnTo>
                  <a:lnTo>
                    <a:pt x="306214" y="785584"/>
                  </a:lnTo>
                  <a:lnTo>
                    <a:pt x="245273" y="794884"/>
                  </a:lnTo>
                  <a:lnTo>
                    <a:pt x="162456" y="799066"/>
                  </a:lnTo>
                  <a:lnTo>
                    <a:pt x="79638" y="794884"/>
                  </a:lnTo>
                  <a:lnTo>
                    <a:pt x="0" y="782730"/>
                  </a:lnTo>
                  <a:lnTo>
                    <a:pt x="166905" y="230"/>
                  </a:lnTo>
                  <a:lnTo>
                    <a:pt x="167047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19" name="EE.GF.2">
              <a:extLst>
                <a:ext uri="{FF2B5EF4-FFF2-40B4-BE49-F238E27FC236}">
                  <a16:creationId xmlns:a16="http://schemas.microsoft.com/office/drawing/2014/main" id="{00000000-0008-0000-0800-0000DB000000}"/>
                </a:ext>
              </a:extLst>
            </xdr:cNvPr>
            <xdr:cNvSpPr/>
          </xdr:nvSpPr>
          <xdr:spPr>
            <a:xfrm>
              <a:off x="2889558" y="3943664"/>
              <a:ext cx="477227" cy="466336"/>
            </a:xfrm>
            <a:custGeom>
              <a:avLst/>
              <a:gdLst>
                <a:gd name="connsiteX0" fmla="*/ 93415 w 477227"/>
                <a:gd name="connsiteY0" fmla="*/ 0 h 466336"/>
                <a:gd name="connsiteX1" fmla="*/ 173052 w 477227"/>
                <a:gd name="connsiteY1" fmla="*/ 12154 h 466336"/>
                <a:gd name="connsiteX2" fmla="*/ 255870 w 477227"/>
                <a:gd name="connsiteY2" fmla="*/ 16336 h 466336"/>
                <a:gd name="connsiteX3" fmla="*/ 255871 w 477227"/>
                <a:gd name="connsiteY3" fmla="*/ 16336 h 466336"/>
                <a:gd name="connsiteX4" fmla="*/ 255871 w 477227"/>
                <a:gd name="connsiteY4" fmla="*/ 16336 h 466336"/>
                <a:gd name="connsiteX5" fmla="*/ 338689 w 477227"/>
                <a:gd name="connsiteY5" fmla="*/ 12154 h 466336"/>
                <a:gd name="connsiteX6" fmla="*/ 399629 w 477227"/>
                <a:gd name="connsiteY6" fmla="*/ 2854 h 466336"/>
                <a:gd name="connsiteX7" fmla="*/ 477227 w 477227"/>
                <a:gd name="connsiteY7" fmla="*/ 444565 h 466336"/>
                <a:gd name="connsiteX8" fmla="*/ 416348 w 477227"/>
                <a:gd name="connsiteY8" fmla="*/ 456213 h 466336"/>
                <a:gd name="connsiteX9" fmla="*/ 255871 w 477227"/>
                <a:gd name="connsiteY9" fmla="*/ 466336 h 466336"/>
                <a:gd name="connsiteX10" fmla="*/ 95393 w 477227"/>
                <a:gd name="connsiteY10" fmla="*/ 456213 h 466336"/>
                <a:gd name="connsiteX11" fmla="*/ 0 w 477227"/>
                <a:gd name="connsiteY11" fmla="*/ 437961 h 466336"/>
                <a:gd name="connsiteX12" fmla="*/ 93415 w 477227"/>
                <a:gd name="connsiteY12" fmla="*/ 0 h 46633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477227" h="466336">
                  <a:moveTo>
                    <a:pt x="93415" y="0"/>
                  </a:moveTo>
                  <a:lnTo>
                    <a:pt x="173052" y="12154"/>
                  </a:lnTo>
                  <a:cubicBezTo>
                    <a:pt x="200282" y="14920"/>
                    <a:pt x="227911" y="16336"/>
                    <a:pt x="255870" y="16336"/>
                  </a:cubicBezTo>
                  <a:lnTo>
                    <a:pt x="255871" y="16336"/>
                  </a:lnTo>
                  <a:lnTo>
                    <a:pt x="255871" y="16336"/>
                  </a:lnTo>
                  <a:cubicBezTo>
                    <a:pt x="283831" y="16336"/>
                    <a:pt x="311459" y="14920"/>
                    <a:pt x="338689" y="12154"/>
                  </a:cubicBezTo>
                  <a:lnTo>
                    <a:pt x="399629" y="2854"/>
                  </a:lnTo>
                  <a:lnTo>
                    <a:pt x="477227" y="444565"/>
                  </a:lnTo>
                  <a:lnTo>
                    <a:pt x="416348" y="456213"/>
                  </a:lnTo>
                  <a:lnTo>
                    <a:pt x="255871" y="466336"/>
                  </a:lnTo>
                  <a:lnTo>
                    <a:pt x="95393" y="456213"/>
                  </a:lnTo>
                  <a:lnTo>
                    <a:pt x="0" y="437961"/>
                  </a:lnTo>
                  <a:lnTo>
                    <a:pt x="93415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0" name="Freeform 219">
              <a:extLst>
                <a:ext uri="{FF2B5EF4-FFF2-40B4-BE49-F238E27FC236}">
                  <a16:creationId xmlns:a16="http://schemas.microsoft.com/office/drawing/2014/main" id="{00000000-0008-0000-0800-0000DC000000}"/>
                </a:ext>
              </a:extLst>
            </xdr:cNvPr>
            <xdr:cNvSpPr/>
          </xdr:nvSpPr>
          <xdr:spPr>
            <a:xfrm>
              <a:off x="2491082" y="4225268"/>
              <a:ext cx="398476" cy="156357"/>
            </a:xfrm>
            <a:custGeom>
              <a:avLst/>
              <a:gdLst>
                <a:gd name="connsiteX0" fmla="*/ 0 w 398476"/>
                <a:gd name="connsiteY0" fmla="*/ 0 h 156357"/>
                <a:gd name="connsiteX1" fmla="*/ 53756 w 398476"/>
                <a:gd name="connsiteY1" fmla="*/ 32657 h 156357"/>
                <a:gd name="connsiteX2" fmla="*/ 339454 w 398476"/>
                <a:gd name="connsiteY2" fmla="*/ 145064 h 156357"/>
                <a:gd name="connsiteX3" fmla="*/ 398476 w 398476"/>
                <a:gd name="connsiteY3" fmla="*/ 156357 h 156357"/>
                <a:gd name="connsiteX4" fmla="*/ 398476 w 398476"/>
                <a:gd name="connsiteY4" fmla="*/ 156357 h 156357"/>
                <a:gd name="connsiteX5" fmla="*/ 339452 w 398476"/>
                <a:gd name="connsiteY5" fmla="*/ 145064 h 156357"/>
                <a:gd name="connsiteX6" fmla="*/ 53755 w 398476"/>
                <a:gd name="connsiteY6" fmla="*/ 32657 h 156357"/>
                <a:gd name="connsiteX7" fmla="*/ 0 w 398476"/>
                <a:gd name="connsiteY7" fmla="*/ 1 h 156357"/>
                <a:gd name="connsiteX8" fmla="*/ 0 w 398476"/>
                <a:gd name="connsiteY8" fmla="*/ 0 h 15635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398476" h="156357">
                  <a:moveTo>
                    <a:pt x="0" y="0"/>
                  </a:moveTo>
                  <a:lnTo>
                    <a:pt x="53756" y="32657"/>
                  </a:lnTo>
                  <a:cubicBezTo>
                    <a:pt x="143023" y="81150"/>
                    <a:pt x="238805" y="119168"/>
                    <a:pt x="339454" y="145064"/>
                  </a:cubicBezTo>
                  <a:lnTo>
                    <a:pt x="398476" y="156357"/>
                  </a:lnTo>
                  <a:lnTo>
                    <a:pt x="398476" y="156357"/>
                  </a:lnTo>
                  <a:lnTo>
                    <a:pt x="339452" y="145064"/>
                  </a:lnTo>
                  <a:cubicBezTo>
                    <a:pt x="238804" y="119168"/>
                    <a:pt x="143022" y="81150"/>
                    <a:pt x="53755" y="32657"/>
                  </a:cubicBezTo>
                  <a:lnTo>
                    <a:pt x="0" y="1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1" name="Freeform 220">
              <a:extLst>
                <a:ext uri="{FF2B5EF4-FFF2-40B4-BE49-F238E27FC236}">
                  <a16:creationId xmlns:a16="http://schemas.microsoft.com/office/drawing/2014/main" id="{00000000-0008-0000-0800-0000DD000000}"/>
                </a:ext>
              </a:extLst>
            </xdr:cNvPr>
            <xdr:cNvSpPr/>
          </xdr:nvSpPr>
          <xdr:spPr>
            <a:xfrm>
              <a:off x="3522810" y="5241998"/>
              <a:ext cx="162437" cy="34370"/>
            </a:xfrm>
            <a:custGeom>
              <a:avLst/>
              <a:gdLst>
                <a:gd name="connsiteX0" fmla="*/ 162437 w 162437"/>
                <a:gd name="connsiteY0" fmla="*/ 0 h 34370"/>
                <a:gd name="connsiteX1" fmla="*/ 31512 w 162437"/>
                <a:gd name="connsiteY1" fmla="*/ 29354 h 34370"/>
                <a:gd name="connsiteX2" fmla="*/ 0 w 162437"/>
                <a:gd name="connsiteY2" fmla="*/ 34370 h 34370"/>
                <a:gd name="connsiteX3" fmla="*/ 0 w 162437"/>
                <a:gd name="connsiteY3" fmla="*/ 34369 h 34370"/>
                <a:gd name="connsiteX4" fmla="*/ 31512 w 162437"/>
                <a:gd name="connsiteY4" fmla="*/ 29353 h 34370"/>
                <a:gd name="connsiteX5" fmla="*/ 162437 w 162437"/>
                <a:gd name="connsiteY5" fmla="*/ 0 h 3437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62437" h="34370">
                  <a:moveTo>
                    <a:pt x="162437" y="0"/>
                  </a:moveTo>
                  <a:cubicBezTo>
                    <a:pt x="119302" y="11099"/>
                    <a:pt x="75646" y="20898"/>
                    <a:pt x="31512" y="29354"/>
                  </a:cubicBezTo>
                  <a:lnTo>
                    <a:pt x="0" y="34370"/>
                  </a:lnTo>
                  <a:lnTo>
                    <a:pt x="0" y="34369"/>
                  </a:lnTo>
                  <a:lnTo>
                    <a:pt x="31512" y="29353"/>
                  </a:lnTo>
                  <a:cubicBezTo>
                    <a:pt x="75646" y="20897"/>
                    <a:pt x="119302" y="11098"/>
                    <a:pt x="162437" y="0"/>
                  </a:cubicBez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2" name="EE.GF.5">
              <a:extLst>
                <a:ext uri="{FF2B5EF4-FFF2-40B4-BE49-F238E27FC236}">
                  <a16:creationId xmlns:a16="http://schemas.microsoft.com/office/drawing/2014/main" id="{00000000-0008-0000-0800-0000DE000000}"/>
                </a:ext>
              </a:extLst>
            </xdr:cNvPr>
            <xdr:cNvSpPr/>
          </xdr:nvSpPr>
          <xdr:spPr>
            <a:xfrm>
              <a:off x="2588838" y="5263488"/>
              <a:ext cx="1027386" cy="586513"/>
            </a:xfrm>
            <a:custGeom>
              <a:avLst/>
              <a:gdLst>
                <a:gd name="connsiteX0" fmla="*/ 112622 w 1027386"/>
                <a:gd name="connsiteY0" fmla="*/ 0 h 586513"/>
                <a:gd name="connsiteX1" fmla="*/ 147698 w 1027386"/>
                <a:gd name="connsiteY1" fmla="*/ 7864 h 586513"/>
                <a:gd name="connsiteX2" fmla="*/ 556591 w 1027386"/>
                <a:gd name="connsiteY2" fmla="*/ 46513 h 586513"/>
                <a:gd name="connsiteX3" fmla="*/ 831696 w 1027386"/>
                <a:gd name="connsiteY3" fmla="*/ 29159 h 586513"/>
                <a:gd name="connsiteX4" fmla="*/ 933972 w 1027386"/>
                <a:gd name="connsiteY4" fmla="*/ 12880 h 586513"/>
                <a:gd name="connsiteX5" fmla="*/ 1027386 w 1027386"/>
                <a:gd name="connsiteY5" fmla="*/ 544620 h 586513"/>
                <a:gd name="connsiteX6" fmla="*/ 900473 w 1027386"/>
                <a:gd name="connsiteY6" fmla="*/ 564820 h 586513"/>
                <a:gd name="connsiteX7" fmla="*/ 556591 w 1027386"/>
                <a:gd name="connsiteY7" fmla="*/ 586513 h 586513"/>
                <a:gd name="connsiteX8" fmla="*/ 45475 w 1027386"/>
                <a:gd name="connsiteY8" fmla="*/ 538202 h 586513"/>
                <a:gd name="connsiteX9" fmla="*/ 0 w 1027386"/>
                <a:gd name="connsiteY9" fmla="*/ 528007 h 586513"/>
                <a:gd name="connsiteX10" fmla="*/ 112622 w 1027386"/>
                <a:gd name="connsiteY10" fmla="*/ 0 h 58651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1027386" h="586513">
                  <a:moveTo>
                    <a:pt x="112622" y="0"/>
                  </a:moveTo>
                  <a:lnTo>
                    <a:pt x="147698" y="7864"/>
                  </a:lnTo>
                  <a:cubicBezTo>
                    <a:pt x="280099" y="33233"/>
                    <a:pt x="416794" y="46513"/>
                    <a:pt x="556591" y="46513"/>
                  </a:cubicBezTo>
                  <a:cubicBezTo>
                    <a:pt x="649789" y="46513"/>
                    <a:pt x="741609" y="40611"/>
                    <a:pt x="831696" y="29159"/>
                  </a:cubicBezTo>
                  <a:lnTo>
                    <a:pt x="933972" y="12880"/>
                  </a:lnTo>
                  <a:lnTo>
                    <a:pt x="1027386" y="544620"/>
                  </a:lnTo>
                  <a:lnTo>
                    <a:pt x="900473" y="564820"/>
                  </a:lnTo>
                  <a:cubicBezTo>
                    <a:pt x="787863" y="579135"/>
                    <a:pt x="673089" y="586513"/>
                    <a:pt x="556591" y="586513"/>
                  </a:cubicBezTo>
                  <a:cubicBezTo>
                    <a:pt x="381845" y="586513"/>
                    <a:pt x="210976" y="569912"/>
                    <a:pt x="45475" y="538202"/>
                  </a:cubicBezTo>
                  <a:lnTo>
                    <a:pt x="0" y="528007"/>
                  </a:lnTo>
                  <a:lnTo>
                    <a:pt x="11262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3" name="CS.AS.5">
              <a:extLst>
                <a:ext uri="{FF2B5EF4-FFF2-40B4-BE49-F238E27FC236}">
                  <a16:creationId xmlns:a16="http://schemas.microsoft.com/office/drawing/2014/main" id="{00000000-0008-0000-0800-0000DF000000}"/>
                </a:ext>
              </a:extLst>
            </xdr:cNvPr>
            <xdr:cNvSpPr/>
          </xdr:nvSpPr>
          <xdr:spPr>
            <a:xfrm>
              <a:off x="4289573" y="861620"/>
              <a:ext cx="960175" cy="938749"/>
            </a:xfrm>
            <a:custGeom>
              <a:avLst/>
              <a:gdLst>
                <a:gd name="connsiteX0" fmla="*/ 283973 w 960175"/>
                <a:gd name="connsiteY0" fmla="*/ 0 h 938749"/>
                <a:gd name="connsiteX1" fmla="*/ 365452 w 960175"/>
                <a:gd name="connsiteY1" fmla="*/ 49500 h 938749"/>
                <a:gd name="connsiteX2" fmla="*/ 959794 w 960175"/>
                <a:gd name="connsiteY2" fmla="*/ 596060 h 938749"/>
                <a:gd name="connsiteX3" fmla="*/ 960175 w 960175"/>
                <a:gd name="connsiteY3" fmla="*/ 596563 h 938749"/>
                <a:gd name="connsiteX4" fmla="*/ 537433 w 960175"/>
                <a:gd name="connsiteY4" fmla="*/ 938749 h 938749"/>
                <a:gd name="connsiteX5" fmla="*/ 454728 w 960175"/>
                <a:gd name="connsiteY5" fmla="*/ 836047 h 938749"/>
                <a:gd name="connsiteX6" fmla="*/ 63534 w 960175"/>
                <a:gd name="connsiteY6" fmla="*/ 497276 h 938749"/>
                <a:gd name="connsiteX7" fmla="*/ 1 w 960175"/>
                <a:gd name="connsiteY7" fmla="*/ 458679 h 938749"/>
                <a:gd name="connsiteX8" fmla="*/ 1 w 960175"/>
                <a:gd name="connsiteY8" fmla="*/ 458679 h 938749"/>
                <a:gd name="connsiteX9" fmla="*/ 0 w 960175"/>
                <a:gd name="connsiteY9" fmla="*/ 458679 h 938749"/>
                <a:gd name="connsiteX10" fmla="*/ 283973 w 960175"/>
                <a:gd name="connsiteY10" fmla="*/ 0 h 93874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960175" h="938749">
                  <a:moveTo>
                    <a:pt x="283973" y="0"/>
                  </a:moveTo>
                  <a:lnTo>
                    <a:pt x="365452" y="49500"/>
                  </a:lnTo>
                  <a:cubicBezTo>
                    <a:pt x="589891" y="201128"/>
                    <a:pt x="790306" y="385615"/>
                    <a:pt x="959794" y="596060"/>
                  </a:cubicBezTo>
                  <a:lnTo>
                    <a:pt x="960175" y="596563"/>
                  </a:lnTo>
                  <a:lnTo>
                    <a:pt x="537433" y="938749"/>
                  </a:lnTo>
                  <a:lnTo>
                    <a:pt x="454728" y="836047"/>
                  </a:lnTo>
                  <a:cubicBezTo>
                    <a:pt x="338516" y="708184"/>
                    <a:pt x="207175" y="594318"/>
                    <a:pt x="63534" y="497276"/>
                  </a:cubicBezTo>
                  <a:lnTo>
                    <a:pt x="1" y="458679"/>
                  </a:lnTo>
                  <a:lnTo>
                    <a:pt x="1" y="458679"/>
                  </a:lnTo>
                  <a:lnTo>
                    <a:pt x="0" y="458679"/>
                  </a:lnTo>
                  <a:lnTo>
                    <a:pt x="28397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4" name="Freeform 223">
              <a:extLst>
                <a:ext uri="{FF2B5EF4-FFF2-40B4-BE49-F238E27FC236}">
                  <a16:creationId xmlns:a16="http://schemas.microsoft.com/office/drawing/2014/main" id="{00000000-0008-0000-0800-0000E0000000}"/>
                </a:ext>
              </a:extLst>
            </xdr:cNvPr>
            <xdr:cNvSpPr/>
          </xdr:nvSpPr>
          <xdr:spPr>
            <a:xfrm>
              <a:off x="4827005" y="1800369"/>
              <a:ext cx="366092" cy="662019"/>
            </a:xfrm>
            <a:custGeom>
              <a:avLst/>
              <a:gdLst>
                <a:gd name="connsiteX0" fmla="*/ 0 w 366092"/>
                <a:gd name="connsiteY0" fmla="*/ 0 h 662019"/>
                <a:gd name="connsiteX1" fmla="*/ 79915 w 366092"/>
                <a:gd name="connsiteY1" fmla="*/ 99236 h 662019"/>
                <a:gd name="connsiteX2" fmla="*/ 328599 w 366092"/>
                <a:gd name="connsiteY2" fmla="*/ 557615 h 662019"/>
                <a:gd name="connsiteX3" fmla="*/ 366092 w 366092"/>
                <a:gd name="connsiteY3" fmla="*/ 662019 h 662019"/>
                <a:gd name="connsiteX4" fmla="*/ 366091 w 366092"/>
                <a:gd name="connsiteY4" fmla="*/ 662019 h 662019"/>
                <a:gd name="connsiteX5" fmla="*/ 328598 w 366092"/>
                <a:gd name="connsiteY5" fmla="*/ 557615 h 662019"/>
                <a:gd name="connsiteX6" fmla="*/ 79914 w 366092"/>
                <a:gd name="connsiteY6" fmla="*/ 99236 h 662019"/>
                <a:gd name="connsiteX7" fmla="*/ 0 w 366092"/>
                <a:gd name="connsiteY7" fmla="*/ 0 h 662019"/>
                <a:gd name="connsiteX8" fmla="*/ 0 w 366092"/>
                <a:gd name="connsiteY8" fmla="*/ 0 h 66201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366092" h="662019">
                  <a:moveTo>
                    <a:pt x="0" y="0"/>
                  </a:moveTo>
                  <a:lnTo>
                    <a:pt x="79915" y="99236"/>
                  </a:lnTo>
                  <a:cubicBezTo>
                    <a:pt x="180294" y="240388"/>
                    <a:pt x="264131" y="394124"/>
                    <a:pt x="328599" y="557615"/>
                  </a:cubicBezTo>
                  <a:lnTo>
                    <a:pt x="366092" y="662019"/>
                  </a:lnTo>
                  <a:lnTo>
                    <a:pt x="366091" y="662019"/>
                  </a:lnTo>
                  <a:lnTo>
                    <a:pt x="328598" y="557615"/>
                  </a:lnTo>
                  <a:cubicBezTo>
                    <a:pt x="264130" y="394124"/>
                    <a:pt x="180293" y="240388"/>
                    <a:pt x="79914" y="99236"/>
                  </a:cubicBez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5" name="CS.AS.2">
              <a:extLst>
                <a:ext uri="{FF2B5EF4-FFF2-40B4-BE49-F238E27FC236}">
                  <a16:creationId xmlns:a16="http://schemas.microsoft.com/office/drawing/2014/main" id="{00000000-0008-0000-0800-0000E1000000}"/>
                </a:ext>
              </a:extLst>
            </xdr:cNvPr>
            <xdr:cNvSpPr/>
          </xdr:nvSpPr>
          <xdr:spPr>
            <a:xfrm>
              <a:off x="3579083" y="2084764"/>
              <a:ext cx="549605" cy="563479"/>
            </a:xfrm>
            <a:custGeom>
              <a:avLst/>
              <a:gdLst>
                <a:gd name="connsiteX0" fmla="*/ 237203 w 549605"/>
                <a:gd name="connsiteY0" fmla="*/ 0 h 563479"/>
                <a:gd name="connsiteX1" fmla="*/ 237204 w 549605"/>
                <a:gd name="connsiteY1" fmla="*/ 1 h 563479"/>
                <a:gd name="connsiteX2" fmla="*/ 237204 w 549605"/>
                <a:gd name="connsiteY2" fmla="*/ 1 h 563479"/>
                <a:gd name="connsiteX3" fmla="*/ 270825 w 549605"/>
                <a:gd name="connsiteY3" fmla="*/ 20426 h 563479"/>
                <a:gd name="connsiteX4" fmla="*/ 390923 w 549605"/>
                <a:gd name="connsiteY4" fmla="*/ 112492 h 563479"/>
                <a:gd name="connsiteX5" fmla="*/ 499021 w 549605"/>
                <a:gd name="connsiteY5" fmla="*/ 218041 h 563479"/>
                <a:gd name="connsiteX6" fmla="*/ 549605 w 549605"/>
                <a:gd name="connsiteY6" fmla="*/ 280854 h 563479"/>
                <a:gd name="connsiteX7" fmla="*/ 200445 w 549605"/>
                <a:gd name="connsiteY7" fmla="*/ 563479 h 563479"/>
                <a:gd name="connsiteX8" fmla="*/ 165924 w 549605"/>
                <a:gd name="connsiteY8" fmla="*/ 520612 h 563479"/>
                <a:gd name="connsiteX9" fmla="*/ 165923 w 549605"/>
                <a:gd name="connsiteY9" fmla="*/ 520611 h 563479"/>
                <a:gd name="connsiteX10" fmla="*/ 165923 w 549605"/>
                <a:gd name="connsiteY10" fmla="*/ 520611 h 563479"/>
                <a:gd name="connsiteX11" fmla="*/ 19225 w 549605"/>
                <a:gd name="connsiteY11" fmla="*/ 393572 h 563479"/>
                <a:gd name="connsiteX12" fmla="*/ 0 w 549605"/>
                <a:gd name="connsiteY12" fmla="*/ 383137 h 563479"/>
                <a:gd name="connsiteX13" fmla="*/ 237203 w 549605"/>
                <a:gd name="connsiteY13" fmla="*/ 0 h 56347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</a:cxnLst>
              <a:rect l="l" t="t" r="r" b="b"/>
              <a:pathLst>
                <a:path w="549605" h="563479">
                  <a:moveTo>
                    <a:pt x="237203" y="0"/>
                  </a:moveTo>
                  <a:lnTo>
                    <a:pt x="237204" y="1"/>
                  </a:lnTo>
                  <a:lnTo>
                    <a:pt x="237204" y="1"/>
                  </a:lnTo>
                  <a:lnTo>
                    <a:pt x="270825" y="20426"/>
                  </a:lnTo>
                  <a:cubicBezTo>
                    <a:pt x="312720" y="48730"/>
                    <a:pt x="352822" y="79487"/>
                    <a:pt x="390923" y="112492"/>
                  </a:cubicBezTo>
                  <a:lnTo>
                    <a:pt x="499021" y="218041"/>
                  </a:lnTo>
                  <a:lnTo>
                    <a:pt x="549605" y="280854"/>
                  </a:lnTo>
                  <a:lnTo>
                    <a:pt x="200445" y="563479"/>
                  </a:lnTo>
                  <a:lnTo>
                    <a:pt x="165924" y="520612"/>
                  </a:lnTo>
                  <a:lnTo>
                    <a:pt x="165923" y="520611"/>
                  </a:lnTo>
                  <a:lnTo>
                    <a:pt x="165923" y="520611"/>
                  </a:lnTo>
                  <a:cubicBezTo>
                    <a:pt x="122343" y="472662"/>
                    <a:pt x="73090" y="429963"/>
                    <a:pt x="19225" y="393572"/>
                  </a:cubicBezTo>
                  <a:lnTo>
                    <a:pt x="0" y="383137"/>
                  </a:lnTo>
                  <a:lnTo>
                    <a:pt x="23720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6" name="CS.SM.5">
              <a:extLst>
                <a:ext uri="{FF2B5EF4-FFF2-40B4-BE49-F238E27FC236}">
                  <a16:creationId xmlns:a16="http://schemas.microsoft.com/office/drawing/2014/main" id="{00000000-0008-0000-0800-0000E2000000}"/>
                </a:ext>
              </a:extLst>
            </xdr:cNvPr>
            <xdr:cNvSpPr/>
          </xdr:nvSpPr>
          <xdr:spPr>
            <a:xfrm>
              <a:off x="5193098" y="2287918"/>
              <a:ext cx="652331" cy="876108"/>
            </a:xfrm>
            <a:custGeom>
              <a:avLst/>
              <a:gdLst>
                <a:gd name="connsiteX0" fmla="*/ 510995 w 652331"/>
                <a:gd name="connsiteY0" fmla="*/ 0 h 876108"/>
                <a:gd name="connsiteX1" fmla="*/ 520894 w 652331"/>
                <a:gd name="connsiteY1" fmla="*/ 27565 h 876108"/>
                <a:gd name="connsiteX2" fmla="*/ 652331 w 652331"/>
                <a:gd name="connsiteY2" fmla="*/ 862083 h 876108"/>
                <a:gd name="connsiteX3" fmla="*/ 651623 w 652331"/>
                <a:gd name="connsiteY3" fmla="*/ 876108 h 876108"/>
                <a:gd name="connsiteX4" fmla="*/ 111654 w 652331"/>
                <a:gd name="connsiteY4" fmla="*/ 875489 h 876108"/>
                <a:gd name="connsiteX5" fmla="*/ 111654 w 652331"/>
                <a:gd name="connsiteY5" fmla="*/ 875489 h 876108"/>
                <a:gd name="connsiteX6" fmla="*/ 111655 w 652331"/>
                <a:gd name="connsiteY6" fmla="*/ 875489 h 876108"/>
                <a:gd name="connsiteX7" fmla="*/ 112332 w 652331"/>
                <a:gd name="connsiteY7" fmla="*/ 862083 h 876108"/>
                <a:gd name="connsiteX8" fmla="*/ 7182 w 652331"/>
                <a:gd name="connsiteY8" fmla="*/ 194469 h 876108"/>
                <a:gd name="connsiteX9" fmla="*/ 0 w 652331"/>
                <a:gd name="connsiteY9" fmla="*/ 174469 h 876108"/>
                <a:gd name="connsiteX10" fmla="*/ 510995 w 652331"/>
                <a:gd name="connsiteY10" fmla="*/ 0 h 87610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52331" h="876108">
                  <a:moveTo>
                    <a:pt x="510995" y="0"/>
                  </a:moveTo>
                  <a:lnTo>
                    <a:pt x="520894" y="27565"/>
                  </a:lnTo>
                  <a:cubicBezTo>
                    <a:pt x="606218" y="290365"/>
                    <a:pt x="652331" y="570839"/>
                    <a:pt x="652331" y="862083"/>
                  </a:cubicBezTo>
                  <a:lnTo>
                    <a:pt x="651623" y="876108"/>
                  </a:lnTo>
                  <a:lnTo>
                    <a:pt x="111654" y="875489"/>
                  </a:lnTo>
                  <a:lnTo>
                    <a:pt x="111654" y="875489"/>
                  </a:lnTo>
                  <a:lnTo>
                    <a:pt x="111655" y="875489"/>
                  </a:lnTo>
                  <a:lnTo>
                    <a:pt x="112332" y="862083"/>
                  </a:lnTo>
                  <a:cubicBezTo>
                    <a:pt x="112332" y="629088"/>
                    <a:pt x="75442" y="404709"/>
                    <a:pt x="7182" y="194469"/>
                  </a:cubicBezTo>
                  <a:lnTo>
                    <a:pt x="0" y="174469"/>
                  </a:lnTo>
                  <a:lnTo>
                    <a:pt x="510995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7" name="Freeform 226">
              <a:extLst>
                <a:ext uri="{FF2B5EF4-FFF2-40B4-BE49-F238E27FC236}">
                  <a16:creationId xmlns:a16="http://schemas.microsoft.com/office/drawing/2014/main" id="{00000000-0008-0000-0800-0000E3000000}"/>
                </a:ext>
              </a:extLst>
            </xdr:cNvPr>
            <xdr:cNvSpPr/>
          </xdr:nvSpPr>
          <xdr:spPr>
            <a:xfrm>
              <a:off x="4128687" y="2365618"/>
              <a:ext cx="210716" cy="388247"/>
            </a:xfrm>
            <a:custGeom>
              <a:avLst/>
              <a:gdLst>
                <a:gd name="connsiteX0" fmla="*/ 0 w 210716"/>
                <a:gd name="connsiteY0" fmla="*/ 0 h 388247"/>
                <a:gd name="connsiteX1" fmla="*/ 44279 w 210716"/>
                <a:gd name="connsiteY1" fmla="*/ 54985 h 388247"/>
                <a:gd name="connsiteX2" fmla="*/ 189344 w 210716"/>
                <a:gd name="connsiteY2" fmla="*/ 322373 h 388247"/>
                <a:gd name="connsiteX3" fmla="*/ 210716 w 210716"/>
                <a:gd name="connsiteY3" fmla="*/ 388247 h 388247"/>
                <a:gd name="connsiteX4" fmla="*/ 210716 w 210716"/>
                <a:gd name="connsiteY4" fmla="*/ 388247 h 388247"/>
                <a:gd name="connsiteX5" fmla="*/ 189343 w 210716"/>
                <a:gd name="connsiteY5" fmla="*/ 322372 h 388247"/>
                <a:gd name="connsiteX6" fmla="*/ 44278 w 210716"/>
                <a:gd name="connsiteY6" fmla="*/ 54984 h 388247"/>
                <a:gd name="connsiteX7" fmla="*/ 0 w 210716"/>
                <a:gd name="connsiteY7" fmla="*/ 0 h 388247"/>
                <a:gd name="connsiteX8" fmla="*/ 0 w 210716"/>
                <a:gd name="connsiteY8" fmla="*/ 0 h 38824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210716" h="388247">
                  <a:moveTo>
                    <a:pt x="0" y="0"/>
                  </a:moveTo>
                  <a:lnTo>
                    <a:pt x="44279" y="54985"/>
                  </a:lnTo>
                  <a:cubicBezTo>
                    <a:pt x="102833" y="137324"/>
                    <a:pt x="151738" y="227003"/>
                    <a:pt x="189344" y="322373"/>
                  </a:cubicBezTo>
                  <a:lnTo>
                    <a:pt x="210716" y="388247"/>
                  </a:lnTo>
                  <a:lnTo>
                    <a:pt x="210716" y="388247"/>
                  </a:lnTo>
                  <a:lnTo>
                    <a:pt x="189343" y="322372"/>
                  </a:lnTo>
                  <a:cubicBezTo>
                    <a:pt x="151737" y="227002"/>
                    <a:pt x="102832" y="137323"/>
                    <a:pt x="44278" y="54984"/>
                  </a:cubicBez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8" name="CS.AS.1">
              <a:extLst>
                <a:ext uri="{FF2B5EF4-FFF2-40B4-BE49-F238E27FC236}">
                  <a16:creationId xmlns:a16="http://schemas.microsoft.com/office/drawing/2014/main" id="{00000000-0008-0000-0800-0000E4000000}"/>
                </a:ext>
              </a:extLst>
            </xdr:cNvPr>
            <xdr:cNvSpPr/>
          </xdr:nvSpPr>
          <xdr:spPr>
            <a:xfrm>
              <a:off x="3153921" y="2467901"/>
              <a:ext cx="625607" cy="686734"/>
            </a:xfrm>
            <a:custGeom>
              <a:avLst/>
              <a:gdLst>
                <a:gd name="connsiteX0" fmla="*/ 425163 w 625607"/>
                <a:gd name="connsiteY0" fmla="*/ 0 h 686734"/>
                <a:gd name="connsiteX1" fmla="*/ 444388 w 625607"/>
                <a:gd name="connsiteY1" fmla="*/ 10435 h 686734"/>
                <a:gd name="connsiteX2" fmla="*/ 521594 w 625607"/>
                <a:gd name="connsiteY2" fmla="*/ 69620 h 686734"/>
                <a:gd name="connsiteX3" fmla="*/ 591085 w 625607"/>
                <a:gd name="connsiteY3" fmla="*/ 137473 h 686734"/>
                <a:gd name="connsiteX4" fmla="*/ 625607 w 625607"/>
                <a:gd name="connsiteY4" fmla="*/ 180341 h 686734"/>
                <a:gd name="connsiteX5" fmla="*/ 0 w 625607"/>
                <a:gd name="connsiteY5" fmla="*/ 686734 h 686734"/>
                <a:gd name="connsiteX6" fmla="*/ 425163 w 625607"/>
                <a:gd name="connsiteY6" fmla="*/ 0 h 6867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625607" h="686734">
                  <a:moveTo>
                    <a:pt x="425163" y="0"/>
                  </a:moveTo>
                  <a:lnTo>
                    <a:pt x="444388" y="10435"/>
                  </a:lnTo>
                  <a:cubicBezTo>
                    <a:pt x="471321" y="28630"/>
                    <a:pt x="497100" y="48403"/>
                    <a:pt x="521594" y="69620"/>
                  </a:cubicBezTo>
                  <a:lnTo>
                    <a:pt x="591085" y="137473"/>
                  </a:lnTo>
                  <a:lnTo>
                    <a:pt x="625607" y="180341"/>
                  </a:lnTo>
                  <a:lnTo>
                    <a:pt x="0" y="686734"/>
                  </a:lnTo>
                  <a:lnTo>
                    <a:pt x="42516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29" name="Freeform 228">
              <a:extLst>
                <a:ext uri="{FF2B5EF4-FFF2-40B4-BE49-F238E27FC236}">
                  <a16:creationId xmlns:a16="http://schemas.microsoft.com/office/drawing/2014/main" id="{00000000-0008-0000-0800-0000E5000000}"/>
                </a:ext>
              </a:extLst>
            </xdr:cNvPr>
            <xdr:cNvSpPr/>
          </xdr:nvSpPr>
          <xdr:spPr>
            <a:xfrm>
              <a:off x="3779528" y="2648243"/>
              <a:ext cx="134659" cy="250805"/>
            </a:xfrm>
            <a:custGeom>
              <a:avLst/>
              <a:gdLst>
                <a:gd name="connsiteX0" fmla="*/ 0 w 134659"/>
                <a:gd name="connsiteY0" fmla="*/ 0 h 250805"/>
                <a:gd name="connsiteX1" fmla="*/ 26461 w 134659"/>
                <a:gd name="connsiteY1" fmla="*/ 32860 h 250805"/>
                <a:gd name="connsiteX2" fmla="*/ 119718 w 134659"/>
                <a:gd name="connsiteY2" fmla="*/ 204752 h 250805"/>
                <a:gd name="connsiteX3" fmla="*/ 134659 w 134659"/>
                <a:gd name="connsiteY3" fmla="*/ 250804 h 250805"/>
                <a:gd name="connsiteX4" fmla="*/ 134658 w 134659"/>
                <a:gd name="connsiteY4" fmla="*/ 250805 h 250805"/>
                <a:gd name="connsiteX5" fmla="*/ 119717 w 134659"/>
                <a:gd name="connsiteY5" fmla="*/ 204751 h 250805"/>
                <a:gd name="connsiteX6" fmla="*/ 26460 w 134659"/>
                <a:gd name="connsiteY6" fmla="*/ 32859 h 250805"/>
                <a:gd name="connsiteX7" fmla="*/ 0 w 134659"/>
                <a:gd name="connsiteY7" fmla="*/ 0 h 250805"/>
                <a:gd name="connsiteX8" fmla="*/ 0 w 134659"/>
                <a:gd name="connsiteY8" fmla="*/ 0 h 25080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34659" h="250805">
                  <a:moveTo>
                    <a:pt x="0" y="0"/>
                  </a:moveTo>
                  <a:lnTo>
                    <a:pt x="26461" y="32860"/>
                  </a:lnTo>
                  <a:cubicBezTo>
                    <a:pt x="64103" y="85792"/>
                    <a:pt x="95542" y="143443"/>
                    <a:pt x="119718" y="204752"/>
                  </a:cubicBezTo>
                  <a:lnTo>
                    <a:pt x="134659" y="250804"/>
                  </a:lnTo>
                  <a:lnTo>
                    <a:pt x="134658" y="250805"/>
                  </a:lnTo>
                  <a:lnTo>
                    <a:pt x="119717" y="204751"/>
                  </a:lnTo>
                  <a:cubicBezTo>
                    <a:pt x="95541" y="143442"/>
                    <a:pt x="64102" y="85791"/>
                    <a:pt x="26460" y="32859"/>
                  </a:cubicBez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30" name="CS.SM.2">
              <a:extLst>
                <a:ext uri="{FF2B5EF4-FFF2-40B4-BE49-F238E27FC236}">
                  <a16:creationId xmlns:a16="http://schemas.microsoft.com/office/drawing/2014/main" id="{00000000-0008-0000-0800-0000E6000000}"/>
                </a:ext>
              </a:extLst>
            </xdr:cNvPr>
            <xdr:cNvSpPr/>
          </xdr:nvSpPr>
          <xdr:spPr>
            <a:xfrm>
              <a:off x="3914186" y="2753865"/>
              <a:ext cx="491242" cy="408509"/>
            </a:xfrm>
            <a:custGeom>
              <a:avLst/>
              <a:gdLst>
                <a:gd name="connsiteX0" fmla="*/ 425217 w 491242"/>
                <a:gd name="connsiteY0" fmla="*/ 0 h 408509"/>
                <a:gd name="connsiteX1" fmla="*/ 451574 w 491242"/>
                <a:gd name="connsiteY1" fmla="*/ 81242 h 408509"/>
                <a:gd name="connsiteX2" fmla="*/ 491242 w 491242"/>
                <a:gd name="connsiteY2" fmla="*/ 396136 h 408509"/>
                <a:gd name="connsiteX3" fmla="*/ 490617 w 491242"/>
                <a:gd name="connsiteY3" fmla="*/ 408509 h 408509"/>
                <a:gd name="connsiteX4" fmla="*/ 40645 w 491242"/>
                <a:gd name="connsiteY4" fmla="*/ 407993 h 408509"/>
                <a:gd name="connsiteX5" fmla="*/ 41243 w 491242"/>
                <a:gd name="connsiteY5" fmla="*/ 396137 h 408509"/>
                <a:gd name="connsiteX6" fmla="*/ 15742 w 491242"/>
                <a:gd name="connsiteY6" fmla="*/ 193705 h 408509"/>
                <a:gd name="connsiteX7" fmla="*/ 0 w 491242"/>
                <a:gd name="connsiteY7" fmla="*/ 145182 h 408509"/>
                <a:gd name="connsiteX8" fmla="*/ 425217 w 491242"/>
                <a:gd name="connsiteY8" fmla="*/ 0 h 40850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491242" h="408509">
                  <a:moveTo>
                    <a:pt x="425217" y="0"/>
                  </a:moveTo>
                  <a:lnTo>
                    <a:pt x="451574" y="81242"/>
                  </a:lnTo>
                  <a:cubicBezTo>
                    <a:pt x="477470" y="181890"/>
                    <a:pt x="491242" y="287405"/>
                    <a:pt x="491242" y="396136"/>
                  </a:cubicBezTo>
                  <a:lnTo>
                    <a:pt x="490617" y="408509"/>
                  </a:lnTo>
                  <a:lnTo>
                    <a:pt x="40645" y="407993"/>
                  </a:lnTo>
                  <a:lnTo>
                    <a:pt x="41243" y="396137"/>
                  </a:lnTo>
                  <a:cubicBezTo>
                    <a:pt x="41243" y="326238"/>
                    <a:pt x="32389" y="258407"/>
                    <a:pt x="15742" y="193705"/>
                  </a:cubicBezTo>
                  <a:lnTo>
                    <a:pt x="0" y="145182"/>
                  </a:lnTo>
                  <a:lnTo>
                    <a:pt x="425217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31" name="CS.SM.1">
              <a:extLst>
                <a:ext uri="{FF2B5EF4-FFF2-40B4-BE49-F238E27FC236}">
                  <a16:creationId xmlns:a16="http://schemas.microsoft.com/office/drawing/2014/main" id="{00000000-0008-0000-0800-0000E7000000}"/>
                </a:ext>
              </a:extLst>
            </xdr:cNvPr>
            <xdr:cNvSpPr/>
          </xdr:nvSpPr>
          <xdr:spPr>
            <a:xfrm>
              <a:off x="3152270" y="2899048"/>
              <a:ext cx="803158" cy="262811"/>
            </a:xfrm>
            <a:custGeom>
              <a:avLst/>
              <a:gdLst>
                <a:gd name="connsiteX0" fmla="*/ 761915 w 803158"/>
                <a:gd name="connsiteY0" fmla="*/ 0 h 262811"/>
                <a:gd name="connsiteX1" fmla="*/ 777657 w 803158"/>
                <a:gd name="connsiteY1" fmla="*/ 48521 h 262811"/>
                <a:gd name="connsiteX2" fmla="*/ 803158 w 803158"/>
                <a:gd name="connsiteY2" fmla="*/ 250953 h 262811"/>
                <a:gd name="connsiteX3" fmla="*/ 802560 w 803158"/>
                <a:gd name="connsiteY3" fmla="*/ 262810 h 262811"/>
                <a:gd name="connsiteX4" fmla="*/ 802561 w 803158"/>
                <a:gd name="connsiteY4" fmla="*/ 262810 h 262811"/>
                <a:gd name="connsiteX5" fmla="*/ 802561 w 803158"/>
                <a:gd name="connsiteY5" fmla="*/ 262811 h 262811"/>
                <a:gd name="connsiteX6" fmla="*/ 1084 w 803158"/>
                <a:gd name="connsiteY6" fmla="*/ 261892 h 262811"/>
                <a:gd name="connsiteX7" fmla="*/ 0 w 803158"/>
                <a:gd name="connsiteY7" fmla="*/ 260141 h 262811"/>
                <a:gd name="connsiteX8" fmla="*/ 761915 w 803158"/>
                <a:gd name="connsiteY8" fmla="*/ 0 h 26281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803158" h="262811">
                  <a:moveTo>
                    <a:pt x="761915" y="0"/>
                  </a:moveTo>
                  <a:lnTo>
                    <a:pt x="777657" y="48521"/>
                  </a:lnTo>
                  <a:cubicBezTo>
                    <a:pt x="794304" y="113223"/>
                    <a:pt x="803158" y="181054"/>
                    <a:pt x="803158" y="250953"/>
                  </a:cubicBezTo>
                  <a:lnTo>
                    <a:pt x="802560" y="262810"/>
                  </a:lnTo>
                  <a:lnTo>
                    <a:pt x="802561" y="262810"/>
                  </a:lnTo>
                  <a:lnTo>
                    <a:pt x="802561" y="262811"/>
                  </a:lnTo>
                  <a:lnTo>
                    <a:pt x="1084" y="261892"/>
                  </a:lnTo>
                  <a:lnTo>
                    <a:pt x="0" y="260141"/>
                  </a:lnTo>
                  <a:lnTo>
                    <a:pt x="761915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32" name="Freeform 231">
              <a:extLst>
                <a:ext uri="{FF2B5EF4-FFF2-40B4-BE49-F238E27FC236}">
                  <a16:creationId xmlns:a16="http://schemas.microsoft.com/office/drawing/2014/main" id="{00000000-0008-0000-0800-0000E8000000}"/>
                </a:ext>
              </a:extLst>
            </xdr:cNvPr>
            <xdr:cNvSpPr/>
          </xdr:nvSpPr>
          <xdr:spPr>
            <a:xfrm>
              <a:off x="3146144" y="3154636"/>
              <a:ext cx="7777" cy="6297"/>
            </a:xfrm>
            <a:custGeom>
              <a:avLst/>
              <a:gdLst>
                <a:gd name="connsiteX0" fmla="*/ 7777 w 7777"/>
                <a:gd name="connsiteY0" fmla="*/ 0 h 6297"/>
                <a:gd name="connsiteX1" fmla="*/ 5543 w 7777"/>
                <a:gd name="connsiteY1" fmla="*/ 3609 h 6297"/>
                <a:gd name="connsiteX2" fmla="*/ 6127 w 7777"/>
                <a:gd name="connsiteY2" fmla="*/ 4553 h 6297"/>
                <a:gd name="connsiteX3" fmla="*/ 1019 w 7777"/>
                <a:gd name="connsiteY3" fmla="*/ 6297 h 6297"/>
                <a:gd name="connsiteX4" fmla="*/ 0 w 7777"/>
                <a:gd name="connsiteY4" fmla="*/ 6296 h 6297"/>
                <a:gd name="connsiteX5" fmla="*/ 7777 w 7777"/>
                <a:gd name="connsiteY5" fmla="*/ 0 h 629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7777" h="6297">
                  <a:moveTo>
                    <a:pt x="7777" y="0"/>
                  </a:moveTo>
                  <a:lnTo>
                    <a:pt x="5543" y="3609"/>
                  </a:lnTo>
                  <a:lnTo>
                    <a:pt x="6127" y="4553"/>
                  </a:lnTo>
                  <a:lnTo>
                    <a:pt x="1019" y="6297"/>
                  </a:lnTo>
                  <a:lnTo>
                    <a:pt x="0" y="6296"/>
                  </a:lnTo>
                  <a:lnTo>
                    <a:pt x="7777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33" name="AT.CN.5">
              <a:extLst>
                <a:ext uri="{FF2B5EF4-FFF2-40B4-BE49-F238E27FC236}">
                  <a16:creationId xmlns:a16="http://schemas.microsoft.com/office/drawing/2014/main" id="{00000000-0008-0000-0800-0000E9000000}"/>
                </a:ext>
              </a:extLst>
            </xdr:cNvPr>
            <xdr:cNvSpPr/>
          </xdr:nvSpPr>
          <xdr:spPr>
            <a:xfrm>
              <a:off x="445825" y="3157833"/>
              <a:ext cx="659267" cy="874990"/>
            </a:xfrm>
            <a:custGeom>
              <a:avLst/>
              <a:gdLst>
                <a:gd name="connsiteX0" fmla="*/ 0 w 659267"/>
                <a:gd name="connsiteY0" fmla="*/ 0 h 874990"/>
                <a:gd name="connsiteX1" fmla="*/ 540031 w 659267"/>
                <a:gd name="connsiteY1" fmla="*/ 620 h 874990"/>
                <a:gd name="connsiteX2" fmla="*/ 550756 w 659267"/>
                <a:gd name="connsiteY2" fmla="*/ 213014 h 874990"/>
                <a:gd name="connsiteX3" fmla="*/ 653095 w 659267"/>
                <a:gd name="connsiteY3" fmla="*/ 684942 h 874990"/>
                <a:gd name="connsiteX4" fmla="*/ 659267 w 659267"/>
                <a:gd name="connsiteY4" fmla="*/ 700324 h 874990"/>
                <a:gd name="connsiteX5" fmla="*/ 147697 w 659267"/>
                <a:gd name="connsiteY5" fmla="*/ 874990 h 874990"/>
                <a:gd name="connsiteX6" fmla="*/ 141468 w 659267"/>
                <a:gd name="connsiteY6" fmla="*/ 858136 h 874990"/>
                <a:gd name="connsiteX7" fmla="*/ 13544 w 659267"/>
                <a:gd name="connsiteY7" fmla="*/ 268226 h 874990"/>
                <a:gd name="connsiteX8" fmla="*/ 0 w 659267"/>
                <a:gd name="connsiteY8" fmla="*/ 0 h 8749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59267" h="874990">
                  <a:moveTo>
                    <a:pt x="0" y="0"/>
                  </a:moveTo>
                  <a:lnTo>
                    <a:pt x="540031" y="620"/>
                  </a:lnTo>
                  <a:lnTo>
                    <a:pt x="550756" y="213014"/>
                  </a:lnTo>
                  <a:cubicBezTo>
                    <a:pt x="567348" y="376393"/>
                    <a:pt x="602148" y="534390"/>
                    <a:pt x="653095" y="684942"/>
                  </a:cubicBezTo>
                  <a:lnTo>
                    <a:pt x="659267" y="700324"/>
                  </a:lnTo>
                  <a:lnTo>
                    <a:pt x="147697" y="874990"/>
                  </a:lnTo>
                  <a:lnTo>
                    <a:pt x="141468" y="858136"/>
                  </a:lnTo>
                  <a:cubicBezTo>
                    <a:pt x="77784" y="669946"/>
                    <a:pt x="34284" y="472450"/>
                    <a:pt x="13544" y="268226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34" name="AT.CN.4">
              <a:extLst>
                <a:ext uri="{FF2B5EF4-FFF2-40B4-BE49-F238E27FC236}">
                  <a16:creationId xmlns:a16="http://schemas.microsoft.com/office/drawing/2014/main" id="{00000000-0008-0000-0800-0000EA000000}"/>
                </a:ext>
              </a:extLst>
            </xdr:cNvPr>
            <xdr:cNvSpPr/>
          </xdr:nvSpPr>
          <xdr:spPr>
            <a:xfrm>
              <a:off x="985856" y="3158453"/>
              <a:ext cx="545152" cy="699704"/>
            </a:xfrm>
            <a:custGeom>
              <a:avLst/>
              <a:gdLst>
                <a:gd name="connsiteX0" fmla="*/ 0 w 545152"/>
                <a:gd name="connsiteY0" fmla="*/ 0 h 699704"/>
                <a:gd name="connsiteX1" fmla="*/ 450026 w 545152"/>
                <a:gd name="connsiteY1" fmla="*/ 516 h 699704"/>
                <a:gd name="connsiteX2" fmla="*/ 450026 w 545152"/>
                <a:gd name="connsiteY2" fmla="*/ 517 h 699704"/>
                <a:gd name="connsiteX3" fmla="*/ 450025 w 545152"/>
                <a:gd name="connsiteY3" fmla="*/ 517 h 699704"/>
                <a:gd name="connsiteX4" fmla="*/ 458401 w 545152"/>
                <a:gd name="connsiteY4" fmla="*/ 166386 h 699704"/>
                <a:gd name="connsiteX5" fmla="*/ 539419 w 545152"/>
                <a:gd name="connsiteY5" fmla="*/ 539995 h 699704"/>
                <a:gd name="connsiteX6" fmla="*/ 545152 w 545152"/>
                <a:gd name="connsiteY6" fmla="*/ 554283 h 699704"/>
                <a:gd name="connsiteX7" fmla="*/ 119236 w 545152"/>
                <a:gd name="connsiteY7" fmla="*/ 699704 h 699704"/>
                <a:gd name="connsiteX8" fmla="*/ 113064 w 545152"/>
                <a:gd name="connsiteY8" fmla="*/ 684322 h 699704"/>
                <a:gd name="connsiteX9" fmla="*/ 10725 w 545152"/>
                <a:gd name="connsiteY9" fmla="*/ 212394 h 699704"/>
                <a:gd name="connsiteX10" fmla="*/ 0 w 545152"/>
                <a:gd name="connsiteY10" fmla="*/ 0 h 69970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45152" h="699704">
                  <a:moveTo>
                    <a:pt x="0" y="0"/>
                  </a:moveTo>
                  <a:lnTo>
                    <a:pt x="450026" y="516"/>
                  </a:lnTo>
                  <a:lnTo>
                    <a:pt x="450026" y="517"/>
                  </a:lnTo>
                  <a:lnTo>
                    <a:pt x="450025" y="517"/>
                  </a:lnTo>
                  <a:lnTo>
                    <a:pt x="458401" y="166386"/>
                  </a:lnTo>
                  <a:cubicBezTo>
                    <a:pt x="471536" y="295728"/>
                    <a:pt x="499086" y="420808"/>
                    <a:pt x="539419" y="539995"/>
                  </a:cubicBezTo>
                  <a:lnTo>
                    <a:pt x="545152" y="554283"/>
                  </a:lnTo>
                  <a:lnTo>
                    <a:pt x="119236" y="699704"/>
                  </a:lnTo>
                  <a:lnTo>
                    <a:pt x="113064" y="684322"/>
                  </a:lnTo>
                  <a:cubicBezTo>
                    <a:pt x="62117" y="533770"/>
                    <a:pt x="27317" y="375773"/>
                    <a:pt x="10725" y="212394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35" name="AT.CN.3">
              <a:extLst>
                <a:ext uri="{FF2B5EF4-FFF2-40B4-BE49-F238E27FC236}">
                  <a16:creationId xmlns:a16="http://schemas.microsoft.com/office/drawing/2014/main" id="{00000000-0008-0000-0800-0000EB000000}"/>
                </a:ext>
              </a:extLst>
            </xdr:cNvPr>
            <xdr:cNvSpPr/>
          </xdr:nvSpPr>
          <xdr:spPr>
            <a:xfrm>
              <a:off x="1435882" y="3158970"/>
              <a:ext cx="521044" cy="553766"/>
            </a:xfrm>
            <a:custGeom>
              <a:avLst/>
              <a:gdLst>
                <a:gd name="connsiteX0" fmla="*/ 0 w 521044"/>
                <a:gd name="connsiteY0" fmla="*/ 0 h 553766"/>
                <a:gd name="connsiteX1" fmla="*/ 450025 w 521044"/>
                <a:gd name="connsiteY1" fmla="*/ 516 h 553766"/>
                <a:gd name="connsiteX2" fmla="*/ 456051 w 521044"/>
                <a:gd name="connsiteY2" fmla="*/ 119859 h 553766"/>
                <a:gd name="connsiteX3" fmla="*/ 515749 w 521044"/>
                <a:gd name="connsiteY3" fmla="*/ 395150 h 553766"/>
                <a:gd name="connsiteX4" fmla="*/ 521044 w 521044"/>
                <a:gd name="connsiteY4" fmla="*/ 408345 h 553766"/>
                <a:gd name="connsiteX5" fmla="*/ 95128 w 521044"/>
                <a:gd name="connsiteY5" fmla="*/ 553766 h 553766"/>
                <a:gd name="connsiteX6" fmla="*/ 89394 w 521044"/>
                <a:gd name="connsiteY6" fmla="*/ 539477 h 553766"/>
                <a:gd name="connsiteX7" fmla="*/ 8376 w 521044"/>
                <a:gd name="connsiteY7" fmla="*/ 165868 h 553766"/>
                <a:gd name="connsiteX8" fmla="*/ 0 w 521044"/>
                <a:gd name="connsiteY8" fmla="*/ 0 h 55376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521044" h="553766">
                  <a:moveTo>
                    <a:pt x="0" y="0"/>
                  </a:moveTo>
                  <a:lnTo>
                    <a:pt x="450025" y="516"/>
                  </a:lnTo>
                  <a:lnTo>
                    <a:pt x="456051" y="119859"/>
                  </a:lnTo>
                  <a:cubicBezTo>
                    <a:pt x="465730" y="215164"/>
                    <a:pt x="486030" y="307328"/>
                    <a:pt x="515749" y="395150"/>
                  </a:cubicBezTo>
                  <a:lnTo>
                    <a:pt x="521044" y="408345"/>
                  </a:lnTo>
                  <a:lnTo>
                    <a:pt x="95128" y="553766"/>
                  </a:lnTo>
                  <a:lnTo>
                    <a:pt x="89394" y="539477"/>
                  </a:lnTo>
                  <a:cubicBezTo>
                    <a:pt x="49061" y="420290"/>
                    <a:pt x="21511" y="295210"/>
                    <a:pt x="8376" y="165868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  <a:p>
              <a:pPr algn="ctr"/>
              <a:endParaRPr lang="en-AU"/>
            </a:p>
          </xdr:txBody>
        </xdr:sp>
        <xdr:sp macro="" textlink="">
          <xdr:nvSpPr>
            <xdr:cNvPr id="236" name="AT.CN.2">
              <a:extLst>
                <a:ext uri="{FF2B5EF4-FFF2-40B4-BE49-F238E27FC236}">
                  <a16:creationId xmlns:a16="http://schemas.microsoft.com/office/drawing/2014/main" id="{00000000-0008-0000-0800-0000EC000000}"/>
                </a:ext>
              </a:extLst>
            </xdr:cNvPr>
            <xdr:cNvSpPr/>
          </xdr:nvSpPr>
          <xdr:spPr>
            <a:xfrm>
              <a:off x="1885909" y="3159487"/>
              <a:ext cx="496935" cy="407829"/>
            </a:xfrm>
            <a:custGeom>
              <a:avLst/>
              <a:gdLst>
                <a:gd name="connsiteX0" fmla="*/ 0 w 496935"/>
                <a:gd name="connsiteY0" fmla="*/ 0 h 407829"/>
                <a:gd name="connsiteX1" fmla="*/ 450026 w 496935"/>
                <a:gd name="connsiteY1" fmla="*/ 516 h 407829"/>
                <a:gd name="connsiteX2" fmla="*/ 450026 w 496935"/>
                <a:gd name="connsiteY2" fmla="*/ 516 h 407829"/>
                <a:gd name="connsiteX3" fmla="*/ 450025 w 496935"/>
                <a:gd name="connsiteY3" fmla="*/ 516 h 407829"/>
                <a:gd name="connsiteX4" fmla="*/ 453702 w 496935"/>
                <a:gd name="connsiteY4" fmla="*/ 73333 h 407829"/>
                <a:gd name="connsiteX5" fmla="*/ 492079 w 496935"/>
                <a:gd name="connsiteY5" fmla="*/ 250306 h 407829"/>
                <a:gd name="connsiteX6" fmla="*/ 496935 w 496935"/>
                <a:gd name="connsiteY6" fmla="*/ 262408 h 407829"/>
                <a:gd name="connsiteX7" fmla="*/ 71019 w 496935"/>
                <a:gd name="connsiteY7" fmla="*/ 407829 h 407829"/>
                <a:gd name="connsiteX8" fmla="*/ 65724 w 496935"/>
                <a:gd name="connsiteY8" fmla="*/ 394634 h 407829"/>
                <a:gd name="connsiteX9" fmla="*/ 6026 w 496935"/>
                <a:gd name="connsiteY9" fmla="*/ 119343 h 407829"/>
                <a:gd name="connsiteX10" fmla="*/ 0 w 496935"/>
                <a:gd name="connsiteY10" fmla="*/ 0 h 40782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496935" h="407829">
                  <a:moveTo>
                    <a:pt x="0" y="0"/>
                  </a:moveTo>
                  <a:lnTo>
                    <a:pt x="450026" y="516"/>
                  </a:lnTo>
                  <a:lnTo>
                    <a:pt x="450026" y="516"/>
                  </a:lnTo>
                  <a:lnTo>
                    <a:pt x="450025" y="516"/>
                  </a:lnTo>
                  <a:lnTo>
                    <a:pt x="453702" y="73333"/>
                  </a:lnTo>
                  <a:cubicBezTo>
                    <a:pt x="459924" y="134600"/>
                    <a:pt x="472974" y="193849"/>
                    <a:pt x="492079" y="250306"/>
                  </a:cubicBezTo>
                  <a:lnTo>
                    <a:pt x="496935" y="262408"/>
                  </a:lnTo>
                  <a:lnTo>
                    <a:pt x="71019" y="407829"/>
                  </a:lnTo>
                  <a:lnTo>
                    <a:pt x="65724" y="394634"/>
                  </a:lnTo>
                  <a:cubicBezTo>
                    <a:pt x="36005" y="306812"/>
                    <a:pt x="15705" y="214648"/>
                    <a:pt x="6026" y="119343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37" name="AT.CN.1">
              <a:extLst>
                <a:ext uri="{FF2B5EF4-FFF2-40B4-BE49-F238E27FC236}">
                  <a16:creationId xmlns:a16="http://schemas.microsoft.com/office/drawing/2014/main" id="{00000000-0008-0000-0800-0000ED000000}"/>
                </a:ext>
              </a:extLst>
            </xdr:cNvPr>
            <xdr:cNvSpPr/>
          </xdr:nvSpPr>
          <xdr:spPr>
            <a:xfrm>
              <a:off x="2335935" y="3160003"/>
              <a:ext cx="810209" cy="261892"/>
            </a:xfrm>
            <a:custGeom>
              <a:avLst/>
              <a:gdLst>
                <a:gd name="connsiteX0" fmla="*/ 0 w 810209"/>
                <a:gd name="connsiteY0" fmla="*/ 0 h 261891"/>
                <a:gd name="connsiteX1" fmla="*/ 810209 w 810209"/>
                <a:gd name="connsiteY1" fmla="*/ 929 h 261891"/>
                <a:gd name="connsiteX2" fmla="*/ 809463 w 810209"/>
                <a:gd name="connsiteY2" fmla="*/ 1532 h 261891"/>
                <a:gd name="connsiteX3" fmla="*/ 46910 w 810209"/>
                <a:gd name="connsiteY3" fmla="*/ 261891 h 261891"/>
                <a:gd name="connsiteX4" fmla="*/ 42054 w 810209"/>
                <a:gd name="connsiteY4" fmla="*/ 249790 h 261891"/>
                <a:gd name="connsiteX5" fmla="*/ 3677 w 810209"/>
                <a:gd name="connsiteY5" fmla="*/ 72817 h 261891"/>
                <a:gd name="connsiteX6" fmla="*/ 0 w 810209"/>
                <a:gd name="connsiteY6" fmla="*/ 0 h 26189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810209" h="261891">
                  <a:moveTo>
                    <a:pt x="0" y="0"/>
                  </a:moveTo>
                  <a:lnTo>
                    <a:pt x="810209" y="929"/>
                  </a:lnTo>
                  <a:lnTo>
                    <a:pt x="809463" y="1532"/>
                  </a:lnTo>
                  <a:lnTo>
                    <a:pt x="46910" y="261891"/>
                  </a:lnTo>
                  <a:lnTo>
                    <a:pt x="42054" y="249790"/>
                  </a:lnTo>
                  <a:cubicBezTo>
                    <a:pt x="22949" y="193333"/>
                    <a:pt x="9899" y="134084"/>
                    <a:pt x="3677" y="72817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38" name="AT.OU.1">
              <a:extLst>
                <a:ext uri="{FF2B5EF4-FFF2-40B4-BE49-F238E27FC236}">
                  <a16:creationId xmlns:a16="http://schemas.microsoft.com/office/drawing/2014/main" id="{00000000-0008-0000-0800-0000EE000000}"/>
                </a:ext>
              </a:extLst>
            </xdr:cNvPr>
            <xdr:cNvSpPr/>
          </xdr:nvSpPr>
          <xdr:spPr>
            <a:xfrm>
              <a:off x="2522321" y="3160933"/>
              <a:ext cx="627699" cy="680399"/>
            </a:xfrm>
            <a:custGeom>
              <a:avLst/>
              <a:gdLst>
                <a:gd name="connsiteX0" fmla="*/ 624842 w 627699"/>
                <a:gd name="connsiteY0" fmla="*/ 0 h 680399"/>
                <a:gd name="connsiteX1" fmla="*/ 627699 w 627699"/>
                <a:gd name="connsiteY1" fmla="*/ 3 h 680399"/>
                <a:gd name="connsiteX2" fmla="*/ 206461 w 627699"/>
                <a:gd name="connsiteY2" fmla="*/ 680399 h 680399"/>
                <a:gd name="connsiteX3" fmla="*/ 170230 w 627699"/>
                <a:gd name="connsiteY3" fmla="*/ 660734 h 680399"/>
                <a:gd name="connsiteX4" fmla="*/ 36775 w 627699"/>
                <a:gd name="connsiteY4" fmla="*/ 547921 h 680399"/>
                <a:gd name="connsiteX5" fmla="*/ 0 w 627699"/>
                <a:gd name="connsiteY5" fmla="*/ 504948 h 680399"/>
                <a:gd name="connsiteX6" fmla="*/ 623077 w 627699"/>
                <a:gd name="connsiteY6" fmla="*/ 602 h 680399"/>
                <a:gd name="connsiteX7" fmla="*/ 624842 w 627699"/>
                <a:gd name="connsiteY7" fmla="*/ 0 h 6803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627699" h="680399">
                  <a:moveTo>
                    <a:pt x="624842" y="0"/>
                  </a:moveTo>
                  <a:lnTo>
                    <a:pt x="627699" y="3"/>
                  </a:lnTo>
                  <a:lnTo>
                    <a:pt x="206461" y="680399"/>
                  </a:lnTo>
                  <a:lnTo>
                    <a:pt x="170230" y="660734"/>
                  </a:lnTo>
                  <a:cubicBezTo>
                    <a:pt x="121751" y="627982"/>
                    <a:pt x="77009" y="590120"/>
                    <a:pt x="36775" y="547921"/>
                  </a:cubicBezTo>
                  <a:lnTo>
                    <a:pt x="0" y="504948"/>
                  </a:lnTo>
                  <a:lnTo>
                    <a:pt x="623077" y="602"/>
                  </a:lnTo>
                  <a:lnTo>
                    <a:pt x="62484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39" name="Freeform 238">
              <a:extLst>
                <a:ext uri="{FF2B5EF4-FFF2-40B4-BE49-F238E27FC236}">
                  <a16:creationId xmlns:a16="http://schemas.microsoft.com/office/drawing/2014/main" id="{00000000-0008-0000-0800-0000EF000000}"/>
                </a:ext>
              </a:extLst>
            </xdr:cNvPr>
            <xdr:cNvSpPr/>
          </xdr:nvSpPr>
          <xdr:spPr>
            <a:xfrm>
              <a:off x="2382844" y="3421893"/>
              <a:ext cx="139477" cy="243988"/>
            </a:xfrm>
            <a:custGeom>
              <a:avLst/>
              <a:gdLst>
                <a:gd name="connsiteX0" fmla="*/ 1 w 139477"/>
                <a:gd name="connsiteY0" fmla="*/ 0 h 243988"/>
                <a:gd name="connsiteX1" fmla="*/ 28247 w 139477"/>
                <a:gd name="connsiteY1" fmla="*/ 70394 h 243988"/>
                <a:gd name="connsiteX2" fmla="*/ 119381 w 139477"/>
                <a:gd name="connsiteY2" fmla="*/ 220504 h 243988"/>
                <a:gd name="connsiteX3" fmla="*/ 139477 w 139477"/>
                <a:gd name="connsiteY3" fmla="*/ 243987 h 243988"/>
                <a:gd name="connsiteX4" fmla="*/ 139477 w 139477"/>
                <a:gd name="connsiteY4" fmla="*/ 243988 h 243988"/>
                <a:gd name="connsiteX5" fmla="*/ 119380 w 139477"/>
                <a:gd name="connsiteY5" fmla="*/ 220504 h 243988"/>
                <a:gd name="connsiteX6" fmla="*/ 28246 w 139477"/>
                <a:gd name="connsiteY6" fmla="*/ 70394 h 243988"/>
                <a:gd name="connsiteX7" fmla="*/ 0 w 139477"/>
                <a:gd name="connsiteY7" fmla="*/ 1 h 243988"/>
                <a:gd name="connsiteX8" fmla="*/ 1 w 139477"/>
                <a:gd name="connsiteY8" fmla="*/ 0 h 2439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39477" h="243988">
                  <a:moveTo>
                    <a:pt x="1" y="0"/>
                  </a:moveTo>
                  <a:lnTo>
                    <a:pt x="28247" y="70394"/>
                  </a:lnTo>
                  <a:cubicBezTo>
                    <a:pt x="53214" y="123867"/>
                    <a:pt x="83850" y="174161"/>
                    <a:pt x="119381" y="220504"/>
                  </a:cubicBezTo>
                  <a:lnTo>
                    <a:pt x="139477" y="243987"/>
                  </a:lnTo>
                  <a:lnTo>
                    <a:pt x="139477" y="243988"/>
                  </a:lnTo>
                  <a:lnTo>
                    <a:pt x="119380" y="220504"/>
                  </a:lnTo>
                  <a:cubicBezTo>
                    <a:pt x="83849" y="174161"/>
                    <a:pt x="53213" y="123867"/>
                    <a:pt x="28246" y="70394"/>
                  </a:cubicBezTo>
                  <a:lnTo>
                    <a:pt x="0" y="1"/>
                  </a:lnTo>
                  <a:lnTo>
                    <a:pt x="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0" name="Freeform 239">
              <a:extLst>
                <a:ext uri="{FF2B5EF4-FFF2-40B4-BE49-F238E27FC236}">
                  <a16:creationId xmlns:a16="http://schemas.microsoft.com/office/drawing/2014/main" id="{00000000-0008-0000-0800-0000F0000000}"/>
                </a:ext>
              </a:extLst>
            </xdr:cNvPr>
            <xdr:cNvSpPr/>
          </xdr:nvSpPr>
          <xdr:spPr>
            <a:xfrm>
              <a:off x="1956926" y="3567316"/>
              <a:ext cx="215990" cy="381389"/>
            </a:xfrm>
            <a:custGeom>
              <a:avLst/>
              <a:gdLst>
                <a:gd name="connsiteX0" fmla="*/ 1 w 215990"/>
                <a:gd name="connsiteY0" fmla="*/ 0 h 381389"/>
                <a:gd name="connsiteX1" fmla="*/ 46198 w 215990"/>
                <a:gd name="connsiteY1" fmla="*/ 115131 h 381389"/>
                <a:gd name="connsiteX2" fmla="*/ 187961 w 215990"/>
                <a:gd name="connsiteY2" fmla="*/ 348636 h 381389"/>
                <a:gd name="connsiteX3" fmla="*/ 215990 w 215990"/>
                <a:gd name="connsiteY3" fmla="*/ 381388 h 381389"/>
                <a:gd name="connsiteX4" fmla="*/ 215989 w 215990"/>
                <a:gd name="connsiteY4" fmla="*/ 381389 h 381389"/>
                <a:gd name="connsiteX5" fmla="*/ 187960 w 215990"/>
                <a:gd name="connsiteY5" fmla="*/ 348636 h 381389"/>
                <a:gd name="connsiteX6" fmla="*/ 46197 w 215990"/>
                <a:gd name="connsiteY6" fmla="*/ 115131 h 381389"/>
                <a:gd name="connsiteX7" fmla="*/ 0 w 215990"/>
                <a:gd name="connsiteY7" fmla="*/ 0 h 381389"/>
                <a:gd name="connsiteX8" fmla="*/ 1 w 215990"/>
                <a:gd name="connsiteY8" fmla="*/ 0 h 38138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215990" h="381389">
                  <a:moveTo>
                    <a:pt x="1" y="0"/>
                  </a:moveTo>
                  <a:lnTo>
                    <a:pt x="46198" y="115131"/>
                  </a:lnTo>
                  <a:cubicBezTo>
                    <a:pt x="85036" y="198311"/>
                    <a:pt x="132691" y="276546"/>
                    <a:pt x="187961" y="348636"/>
                  </a:cubicBezTo>
                  <a:lnTo>
                    <a:pt x="215990" y="381388"/>
                  </a:lnTo>
                  <a:lnTo>
                    <a:pt x="215989" y="381389"/>
                  </a:lnTo>
                  <a:lnTo>
                    <a:pt x="187960" y="348636"/>
                  </a:lnTo>
                  <a:cubicBezTo>
                    <a:pt x="132690" y="276546"/>
                    <a:pt x="85035" y="198311"/>
                    <a:pt x="46197" y="115131"/>
                  </a:cubicBezTo>
                  <a:lnTo>
                    <a:pt x="0" y="0"/>
                  </a:lnTo>
                  <a:lnTo>
                    <a:pt x="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1" name="AT.OU.2">
              <a:extLst>
                <a:ext uri="{FF2B5EF4-FFF2-40B4-BE49-F238E27FC236}">
                  <a16:creationId xmlns:a16="http://schemas.microsoft.com/office/drawing/2014/main" id="{00000000-0008-0000-0800-0000F1000000}"/>
                </a:ext>
              </a:extLst>
            </xdr:cNvPr>
            <xdr:cNvSpPr/>
          </xdr:nvSpPr>
          <xdr:spPr>
            <a:xfrm>
              <a:off x="2172917" y="3665881"/>
              <a:ext cx="555865" cy="559388"/>
            </a:xfrm>
            <a:custGeom>
              <a:avLst/>
              <a:gdLst>
                <a:gd name="connsiteX0" fmla="*/ 349404 w 555865"/>
                <a:gd name="connsiteY0" fmla="*/ 0 h 559388"/>
                <a:gd name="connsiteX1" fmla="*/ 386178 w 555865"/>
                <a:gd name="connsiteY1" fmla="*/ 42972 h 559388"/>
                <a:gd name="connsiteX2" fmla="*/ 519633 w 555865"/>
                <a:gd name="connsiteY2" fmla="*/ 155785 h 559388"/>
                <a:gd name="connsiteX3" fmla="*/ 555864 w 555865"/>
                <a:gd name="connsiteY3" fmla="*/ 175450 h 559388"/>
                <a:gd name="connsiteX4" fmla="*/ 555865 w 555865"/>
                <a:gd name="connsiteY4" fmla="*/ 175450 h 559388"/>
                <a:gd name="connsiteX5" fmla="*/ 555865 w 555865"/>
                <a:gd name="connsiteY5" fmla="*/ 175450 h 559388"/>
                <a:gd name="connsiteX6" fmla="*/ 318166 w 555865"/>
                <a:gd name="connsiteY6" fmla="*/ 559388 h 559388"/>
                <a:gd name="connsiteX7" fmla="*/ 268035 w 555865"/>
                <a:gd name="connsiteY7" fmla="*/ 528932 h 559388"/>
                <a:gd name="connsiteX8" fmla="*/ 60438 w 555865"/>
                <a:gd name="connsiteY8" fmla="*/ 353445 h 559388"/>
                <a:gd name="connsiteX9" fmla="*/ 0 w 555865"/>
                <a:gd name="connsiteY9" fmla="*/ 282822 h 559388"/>
                <a:gd name="connsiteX10" fmla="*/ 349404 w 555865"/>
                <a:gd name="connsiteY10" fmla="*/ 0 h 559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55865" h="559388">
                  <a:moveTo>
                    <a:pt x="349404" y="0"/>
                  </a:moveTo>
                  <a:lnTo>
                    <a:pt x="386178" y="42972"/>
                  </a:lnTo>
                  <a:cubicBezTo>
                    <a:pt x="426412" y="85171"/>
                    <a:pt x="471154" y="123033"/>
                    <a:pt x="519633" y="155785"/>
                  </a:cubicBezTo>
                  <a:lnTo>
                    <a:pt x="555864" y="175450"/>
                  </a:lnTo>
                  <a:lnTo>
                    <a:pt x="555865" y="175450"/>
                  </a:lnTo>
                  <a:lnTo>
                    <a:pt x="555865" y="175450"/>
                  </a:lnTo>
                  <a:lnTo>
                    <a:pt x="318166" y="559388"/>
                  </a:lnTo>
                  <a:lnTo>
                    <a:pt x="268035" y="528932"/>
                  </a:lnTo>
                  <a:cubicBezTo>
                    <a:pt x="192624" y="477985"/>
                    <a:pt x="123024" y="419089"/>
                    <a:pt x="60438" y="353445"/>
                  </a:cubicBezTo>
                  <a:lnTo>
                    <a:pt x="0" y="282822"/>
                  </a:lnTo>
                  <a:lnTo>
                    <a:pt x="349404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2" name="Freeform 241">
              <a:extLst>
                <a:ext uri="{FF2B5EF4-FFF2-40B4-BE49-F238E27FC236}">
                  <a16:creationId xmlns:a16="http://schemas.microsoft.com/office/drawing/2014/main" id="{00000000-0008-0000-0800-0000F2000000}"/>
                </a:ext>
              </a:extLst>
            </xdr:cNvPr>
            <xdr:cNvSpPr/>
          </xdr:nvSpPr>
          <xdr:spPr>
            <a:xfrm>
              <a:off x="1531009" y="3712736"/>
              <a:ext cx="292505" cy="518790"/>
            </a:xfrm>
            <a:custGeom>
              <a:avLst/>
              <a:gdLst>
                <a:gd name="connsiteX0" fmla="*/ 2 w 292505"/>
                <a:gd name="connsiteY0" fmla="*/ 0 h 518790"/>
                <a:gd name="connsiteX1" fmla="*/ 64151 w 292505"/>
                <a:gd name="connsiteY1" fmla="*/ 159868 h 518790"/>
                <a:gd name="connsiteX2" fmla="*/ 256543 w 292505"/>
                <a:gd name="connsiteY2" fmla="*/ 476767 h 518790"/>
                <a:gd name="connsiteX3" fmla="*/ 292505 w 292505"/>
                <a:gd name="connsiteY3" fmla="*/ 518789 h 518790"/>
                <a:gd name="connsiteX4" fmla="*/ 292504 w 292505"/>
                <a:gd name="connsiteY4" fmla="*/ 518790 h 518790"/>
                <a:gd name="connsiteX5" fmla="*/ 256542 w 292505"/>
                <a:gd name="connsiteY5" fmla="*/ 476768 h 518790"/>
                <a:gd name="connsiteX6" fmla="*/ 64150 w 292505"/>
                <a:gd name="connsiteY6" fmla="*/ 159869 h 518790"/>
                <a:gd name="connsiteX7" fmla="*/ 0 w 292505"/>
                <a:gd name="connsiteY7" fmla="*/ 0 h 518790"/>
                <a:gd name="connsiteX8" fmla="*/ 2 w 292505"/>
                <a:gd name="connsiteY8" fmla="*/ 0 h 51879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292505" h="518790">
                  <a:moveTo>
                    <a:pt x="2" y="0"/>
                  </a:moveTo>
                  <a:lnTo>
                    <a:pt x="64151" y="159868"/>
                  </a:lnTo>
                  <a:cubicBezTo>
                    <a:pt x="116858" y="272754"/>
                    <a:pt x="181533" y="378931"/>
                    <a:pt x="256543" y="476767"/>
                  </a:cubicBezTo>
                  <a:lnTo>
                    <a:pt x="292505" y="518789"/>
                  </a:lnTo>
                  <a:lnTo>
                    <a:pt x="292504" y="518790"/>
                  </a:lnTo>
                  <a:lnTo>
                    <a:pt x="256542" y="476768"/>
                  </a:lnTo>
                  <a:cubicBezTo>
                    <a:pt x="181532" y="378932"/>
                    <a:pt x="116857" y="272755"/>
                    <a:pt x="64150" y="159869"/>
                  </a:cubicBezTo>
                  <a:lnTo>
                    <a:pt x="0" y="0"/>
                  </a:lnTo>
                  <a:lnTo>
                    <a:pt x="2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3" name="Freeform 242">
              <a:extLst>
                <a:ext uri="{FF2B5EF4-FFF2-40B4-BE49-F238E27FC236}">
                  <a16:creationId xmlns:a16="http://schemas.microsoft.com/office/drawing/2014/main" id="{00000000-0008-0000-0800-0000F3000000}"/>
                </a:ext>
              </a:extLst>
            </xdr:cNvPr>
            <xdr:cNvSpPr/>
          </xdr:nvSpPr>
          <xdr:spPr>
            <a:xfrm>
              <a:off x="1105091" y="3858158"/>
              <a:ext cx="369018" cy="656191"/>
            </a:xfrm>
            <a:custGeom>
              <a:avLst/>
              <a:gdLst>
                <a:gd name="connsiteX0" fmla="*/ 1 w 369018"/>
                <a:gd name="connsiteY0" fmla="*/ 0 h 656191"/>
                <a:gd name="connsiteX1" fmla="*/ 82101 w 369018"/>
                <a:gd name="connsiteY1" fmla="*/ 204606 h 656191"/>
                <a:gd name="connsiteX2" fmla="*/ 325124 w 369018"/>
                <a:gd name="connsiteY2" fmla="*/ 604900 h 656191"/>
                <a:gd name="connsiteX3" fmla="*/ 369018 w 369018"/>
                <a:gd name="connsiteY3" fmla="*/ 656191 h 656191"/>
                <a:gd name="connsiteX4" fmla="*/ 369018 w 369018"/>
                <a:gd name="connsiteY4" fmla="*/ 656191 h 656191"/>
                <a:gd name="connsiteX5" fmla="*/ 325123 w 369018"/>
                <a:gd name="connsiteY5" fmla="*/ 604900 h 656191"/>
                <a:gd name="connsiteX6" fmla="*/ 82100 w 369018"/>
                <a:gd name="connsiteY6" fmla="*/ 204606 h 656191"/>
                <a:gd name="connsiteX7" fmla="*/ 0 w 369018"/>
                <a:gd name="connsiteY7" fmla="*/ 0 h 656191"/>
                <a:gd name="connsiteX8" fmla="*/ 1 w 369018"/>
                <a:gd name="connsiteY8" fmla="*/ 0 h 65619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369018" h="656191">
                  <a:moveTo>
                    <a:pt x="1" y="0"/>
                  </a:moveTo>
                  <a:lnTo>
                    <a:pt x="82101" y="204606"/>
                  </a:lnTo>
                  <a:cubicBezTo>
                    <a:pt x="148680" y="347199"/>
                    <a:pt x="230374" y="481318"/>
                    <a:pt x="325124" y="604900"/>
                  </a:cubicBezTo>
                  <a:lnTo>
                    <a:pt x="369018" y="656191"/>
                  </a:lnTo>
                  <a:lnTo>
                    <a:pt x="369018" y="656191"/>
                  </a:lnTo>
                  <a:lnTo>
                    <a:pt x="325123" y="604900"/>
                  </a:lnTo>
                  <a:cubicBezTo>
                    <a:pt x="230373" y="481318"/>
                    <a:pt x="148679" y="347199"/>
                    <a:pt x="82100" y="204606"/>
                  </a:cubicBezTo>
                  <a:lnTo>
                    <a:pt x="0" y="0"/>
                  </a:lnTo>
                  <a:lnTo>
                    <a:pt x="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4" name="AT.OU.3">
              <a:extLst>
                <a:ext uri="{FF2B5EF4-FFF2-40B4-BE49-F238E27FC236}">
                  <a16:creationId xmlns:a16="http://schemas.microsoft.com/office/drawing/2014/main" id="{00000000-0008-0000-0800-0000F4000000}"/>
                </a:ext>
              </a:extLst>
            </xdr:cNvPr>
            <xdr:cNvSpPr/>
          </xdr:nvSpPr>
          <xdr:spPr>
            <a:xfrm>
              <a:off x="1823513" y="3948704"/>
              <a:ext cx="667568" cy="658796"/>
            </a:xfrm>
            <a:custGeom>
              <a:avLst/>
              <a:gdLst>
                <a:gd name="connsiteX0" fmla="*/ 349402 w 667568"/>
                <a:gd name="connsiteY0" fmla="*/ 0 h 658796"/>
                <a:gd name="connsiteX1" fmla="*/ 409840 w 667568"/>
                <a:gd name="connsiteY1" fmla="*/ 70622 h 658796"/>
                <a:gd name="connsiteX2" fmla="*/ 617437 w 667568"/>
                <a:gd name="connsiteY2" fmla="*/ 246109 h 658796"/>
                <a:gd name="connsiteX3" fmla="*/ 667568 w 667568"/>
                <a:gd name="connsiteY3" fmla="*/ 276565 h 658796"/>
                <a:gd name="connsiteX4" fmla="*/ 430926 w 667568"/>
                <a:gd name="connsiteY4" fmla="*/ 658796 h 658796"/>
                <a:gd name="connsiteX5" fmla="*/ 365839 w 667568"/>
                <a:gd name="connsiteY5" fmla="*/ 619255 h 658796"/>
                <a:gd name="connsiteX6" fmla="*/ 84101 w 667568"/>
                <a:gd name="connsiteY6" fmla="*/ 381094 h 658796"/>
                <a:gd name="connsiteX7" fmla="*/ 0 w 667568"/>
                <a:gd name="connsiteY7" fmla="*/ 282821 h 658796"/>
                <a:gd name="connsiteX8" fmla="*/ 349402 w 667568"/>
                <a:gd name="connsiteY8" fmla="*/ 0 h 65879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67568" h="658796">
                  <a:moveTo>
                    <a:pt x="349402" y="0"/>
                  </a:moveTo>
                  <a:lnTo>
                    <a:pt x="409840" y="70622"/>
                  </a:lnTo>
                  <a:cubicBezTo>
                    <a:pt x="472426" y="136266"/>
                    <a:pt x="542026" y="195162"/>
                    <a:pt x="617437" y="246109"/>
                  </a:cubicBezTo>
                  <a:lnTo>
                    <a:pt x="667568" y="276565"/>
                  </a:lnTo>
                  <a:lnTo>
                    <a:pt x="430926" y="658796"/>
                  </a:lnTo>
                  <a:lnTo>
                    <a:pt x="365839" y="619255"/>
                  </a:lnTo>
                  <a:cubicBezTo>
                    <a:pt x="263495" y="550113"/>
                    <a:pt x="169038" y="470182"/>
                    <a:pt x="84101" y="381094"/>
                  </a:cubicBezTo>
                  <a:lnTo>
                    <a:pt x="0" y="282821"/>
                  </a:lnTo>
                  <a:lnTo>
                    <a:pt x="34940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5" name="AT.OU.4">
              <a:extLst>
                <a:ext uri="{FF2B5EF4-FFF2-40B4-BE49-F238E27FC236}">
                  <a16:creationId xmlns:a16="http://schemas.microsoft.com/office/drawing/2014/main" id="{00000000-0008-0000-0800-0000F5000000}"/>
                </a:ext>
              </a:extLst>
            </xdr:cNvPr>
            <xdr:cNvSpPr/>
          </xdr:nvSpPr>
          <xdr:spPr>
            <a:xfrm>
              <a:off x="1474109" y="4231527"/>
              <a:ext cx="780330" cy="758207"/>
            </a:xfrm>
            <a:custGeom>
              <a:avLst/>
              <a:gdLst>
                <a:gd name="connsiteX0" fmla="*/ 349403 w 780330"/>
                <a:gd name="connsiteY0" fmla="*/ 0 h 758207"/>
                <a:gd name="connsiteX1" fmla="*/ 433504 w 780330"/>
                <a:gd name="connsiteY1" fmla="*/ 98273 h 758207"/>
                <a:gd name="connsiteX2" fmla="*/ 715242 w 780330"/>
                <a:gd name="connsiteY2" fmla="*/ 336434 h 758207"/>
                <a:gd name="connsiteX3" fmla="*/ 780329 w 780330"/>
                <a:gd name="connsiteY3" fmla="*/ 375975 h 758207"/>
                <a:gd name="connsiteX4" fmla="*/ 780330 w 780330"/>
                <a:gd name="connsiteY4" fmla="*/ 375974 h 758207"/>
                <a:gd name="connsiteX5" fmla="*/ 780330 w 780330"/>
                <a:gd name="connsiteY5" fmla="*/ 375974 h 758207"/>
                <a:gd name="connsiteX6" fmla="*/ 543686 w 780330"/>
                <a:gd name="connsiteY6" fmla="*/ 758207 h 758207"/>
                <a:gd name="connsiteX7" fmla="*/ 463643 w 780330"/>
                <a:gd name="connsiteY7" fmla="*/ 709580 h 758207"/>
                <a:gd name="connsiteX8" fmla="*/ 107764 w 780330"/>
                <a:gd name="connsiteY8" fmla="*/ 408745 h 758207"/>
                <a:gd name="connsiteX9" fmla="*/ 0 w 780330"/>
                <a:gd name="connsiteY9" fmla="*/ 282822 h 758207"/>
                <a:gd name="connsiteX10" fmla="*/ 349403 w 780330"/>
                <a:gd name="connsiteY10" fmla="*/ 0 h 75820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780330" h="758207">
                  <a:moveTo>
                    <a:pt x="349403" y="0"/>
                  </a:moveTo>
                  <a:lnTo>
                    <a:pt x="433504" y="98273"/>
                  </a:lnTo>
                  <a:cubicBezTo>
                    <a:pt x="518441" y="187361"/>
                    <a:pt x="612898" y="267292"/>
                    <a:pt x="715242" y="336434"/>
                  </a:cubicBezTo>
                  <a:lnTo>
                    <a:pt x="780329" y="375975"/>
                  </a:lnTo>
                  <a:lnTo>
                    <a:pt x="780330" y="375974"/>
                  </a:lnTo>
                  <a:lnTo>
                    <a:pt x="780330" y="375974"/>
                  </a:lnTo>
                  <a:lnTo>
                    <a:pt x="543686" y="758207"/>
                  </a:lnTo>
                  <a:lnTo>
                    <a:pt x="463643" y="709580"/>
                  </a:lnTo>
                  <a:cubicBezTo>
                    <a:pt x="334366" y="622242"/>
                    <a:pt x="215053" y="521277"/>
                    <a:pt x="107764" y="408745"/>
                  </a:cubicBezTo>
                  <a:lnTo>
                    <a:pt x="0" y="282822"/>
                  </a:lnTo>
                  <a:lnTo>
                    <a:pt x="34940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6" name="AT.OU.5">
              <a:extLst>
                <a:ext uri="{FF2B5EF4-FFF2-40B4-BE49-F238E27FC236}">
                  <a16:creationId xmlns:a16="http://schemas.microsoft.com/office/drawing/2014/main" id="{00000000-0008-0000-0800-0000F6000000}"/>
                </a:ext>
              </a:extLst>
            </xdr:cNvPr>
            <xdr:cNvSpPr/>
          </xdr:nvSpPr>
          <xdr:spPr>
            <a:xfrm>
              <a:off x="1054824" y="4514349"/>
              <a:ext cx="962970" cy="934065"/>
            </a:xfrm>
            <a:custGeom>
              <a:avLst/>
              <a:gdLst>
                <a:gd name="connsiteX0" fmla="*/ 419285 w 962970"/>
                <a:gd name="connsiteY0" fmla="*/ 0 h 934065"/>
                <a:gd name="connsiteX1" fmla="*/ 527048 w 962970"/>
                <a:gd name="connsiteY1" fmla="*/ 125923 h 934065"/>
                <a:gd name="connsiteX2" fmla="*/ 882927 w 962970"/>
                <a:gd name="connsiteY2" fmla="*/ 426758 h 934065"/>
                <a:gd name="connsiteX3" fmla="*/ 962970 w 962970"/>
                <a:gd name="connsiteY3" fmla="*/ 475385 h 934065"/>
                <a:gd name="connsiteX4" fmla="*/ 678998 w 962970"/>
                <a:gd name="connsiteY4" fmla="*/ 934065 h 934065"/>
                <a:gd name="connsiteX5" fmla="*/ 581008 w 962970"/>
                <a:gd name="connsiteY5" fmla="*/ 874534 h 934065"/>
                <a:gd name="connsiteX6" fmla="*/ 136158 w 962970"/>
                <a:gd name="connsiteY6" fmla="*/ 498491 h 934065"/>
                <a:gd name="connsiteX7" fmla="*/ 0 w 962970"/>
                <a:gd name="connsiteY7" fmla="*/ 339388 h 934065"/>
                <a:gd name="connsiteX8" fmla="*/ 419285 w 962970"/>
                <a:gd name="connsiteY8" fmla="*/ 0 h 93406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62970" h="934065">
                  <a:moveTo>
                    <a:pt x="419285" y="0"/>
                  </a:moveTo>
                  <a:lnTo>
                    <a:pt x="527048" y="125923"/>
                  </a:lnTo>
                  <a:cubicBezTo>
                    <a:pt x="634337" y="238455"/>
                    <a:pt x="753650" y="339420"/>
                    <a:pt x="882927" y="426758"/>
                  </a:cubicBezTo>
                  <a:lnTo>
                    <a:pt x="962970" y="475385"/>
                  </a:lnTo>
                  <a:lnTo>
                    <a:pt x="678998" y="934065"/>
                  </a:lnTo>
                  <a:lnTo>
                    <a:pt x="581008" y="874534"/>
                  </a:lnTo>
                  <a:cubicBezTo>
                    <a:pt x="419412" y="765362"/>
                    <a:pt x="270270" y="639156"/>
                    <a:pt x="136158" y="498491"/>
                  </a:cubicBezTo>
                  <a:lnTo>
                    <a:pt x="0" y="339388"/>
                  </a:lnTo>
                  <a:lnTo>
                    <a:pt x="419285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7" name="Freeform 246">
              <a:extLst>
                <a:ext uri="{FF2B5EF4-FFF2-40B4-BE49-F238E27FC236}">
                  <a16:creationId xmlns:a16="http://schemas.microsoft.com/office/drawing/2014/main" id="{00000000-0008-0000-0800-0000F7000000}"/>
                </a:ext>
              </a:extLst>
            </xdr:cNvPr>
            <xdr:cNvSpPr/>
          </xdr:nvSpPr>
          <xdr:spPr>
            <a:xfrm>
              <a:off x="4289573" y="1320298"/>
              <a:ext cx="537432" cy="480070"/>
            </a:xfrm>
            <a:custGeom>
              <a:avLst/>
              <a:gdLst>
                <a:gd name="connsiteX0" fmla="*/ 0 w 537432"/>
                <a:gd name="connsiteY0" fmla="*/ 0 h 480070"/>
                <a:gd name="connsiteX1" fmla="*/ 63533 w 537432"/>
                <a:gd name="connsiteY1" fmla="*/ 38597 h 480070"/>
                <a:gd name="connsiteX2" fmla="*/ 454727 w 537432"/>
                <a:gd name="connsiteY2" fmla="*/ 377368 h 480070"/>
                <a:gd name="connsiteX3" fmla="*/ 537432 w 537432"/>
                <a:gd name="connsiteY3" fmla="*/ 480070 h 480070"/>
                <a:gd name="connsiteX4" fmla="*/ 537432 w 537432"/>
                <a:gd name="connsiteY4" fmla="*/ 480070 h 480070"/>
                <a:gd name="connsiteX5" fmla="*/ 454726 w 537432"/>
                <a:gd name="connsiteY5" fmla="*/ 377368 h 480070"/>
                <a:gd name="connsiteX6" fmla="*/ 63532 w 537432"/>
                <a:gd name="connsiteY6" fmla="*/ 38597 h 480070"/>
                <a:gd name="connsiteX7" fmla="*/ 0 w 537432"/>
                <a:gd name="connsiteY7" fmla="*/ 0 h 480070"/>
                <a:gd name="connsiteX8" fmla="*/ 0 w 537432"/>
                <a:gd name="connsiteY8" fmla="*/ 0 h 48007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537432" h="480070">
                  <a:moveTo>
                    <a:pt x="0" y="0"/>
                  </a:moveTo>
                  <a:lnTo>
                    <a:pt x="63533" y="38597"/>
                  </a:lnTo>
                  <a:cubicBezTo>
                    <a:pt x="207174" y="135639"/>
                    <a:pt x="338515" y="249505"/>
                    <a:pt x="454727" y="377368"/>
                  </a:cubicBezTo>
                  <a:lnTo>
                    <a:pt x="537432" y="480070"/>
                  </a:lnTo>
                  <a:lnTo>
                    <a:pt x="537432" y="480070"/>
                  </a:lnTo>
                  <a:lnTo>
                    <a:pt x="454726" y="377368"/>
                  </a:lnTo>
                  <a:cubicBezTo>
                    <a:pt x="338514" y="249505"/>
                    <a:pt x="207173" y="135639"/>
                    <a:pt x="63532" y="38597"/>
                  </a:cubicBez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8" name="CS.AT.5">
              <a:extLst>
                <a:ext uri="{FF2B5EF4-FFF2-40B4-BE49-F238E27FC236}">
                  <a16:creationId xmlns:a16="http://schemas.microsoft.com/office/drawing/2014/main" id="{00000000-0008-0000-0800-0000F8000000}"/>
                </a:ext>
              </a:extLst>
            </xdr:cNvPr>
            <xdr:cNvSpPr/>
          </xdr:nvSpPr>
          <xdr:spPr>
            <a:xfrm>
              <a:off x="4827006" y="1458183"/>
              <a:ext cx="877087" cy="1004205"/>
            </a:xfrm>
            <a:custGeom>
              <a:avLst/>
              <a:gdLst>
                <a:gd name="connsiteX0" fmla="*/ 422742 w 877087"/>
                <a:gd name="connsiteY0" fmla="*/ 0 h 1004205"/>
                <a:gd name="connsiteX1" fmla="*/ 520288 w 877087"/>
                <a:gd name="connsiteY1" fmla="*/ 128823 h 1004205"/>
                <a:gd name="connsiteX2" fmla="*/ 831142 w 877087"/>
                <a:gd name="connsiteY2" fmla="*/ 701797 h 1004205"/>
                <a:gd name="connsiteX3" fmla="*/ 877087 w 877087"/>
                <a:gd name="connsiteY3" fmla="*/ 829736 h 1004205"/>
                <a:gd name="connsiteX4" fmla="*/ 366092 w 877087"/>
                <a:gd name="connsiteY4" fmla="*/ 1004205 h 1004205"/>
                <a:gd name="connsiteX5" fmla="*/ 328599 w 877087"/>
                <a:gd name="connsiteY5" fmla="*/ 899801 h 1004205"/>
                <a:gd name="connsiteX6" fmla="*/ 79915 w 877087"/>
                <a:gd name="connsiteY6" fmla="*/ 441422 h 1004205"/>
                <a:gd name="connsiteX7" fmla="*/ 0 w 877087"/>
                <a:gd name="connsiteY7" fmla="*/ 342186 h 1004205"/>
                <a:gd name="connsiteX8" fmla="*/ 422742 w 877087"/>
                <a:gd name="connsiteY8" fmla="*/ 0 h 100420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877087" h="1004205">
                  <a:moveTo>
                    <a:pt x="422742" y="0"/>
                  </a:moveTo>
                  <a:lnTo>
                    <a:pt x="520288" y="128823"/>
                  </a:lnTo>
                  <a:cubicBezTo>
                    <a:pt x="645761" y="305263"/>
                    <a:pt x="750557" y="497433"/>
                    <a:pt x="831142" y="701797"/>
                  </a:cubicBezTo>
                  <a:lnTo>
                    <a:pt x="877087" y="829736"/>
                  </a:lnTo>
                  <a:lnTo>
                    <a:pt x="366092" y="1004205"/>
                  </a:lnTo>
                  <a:lnTo>
                    <a:pt x="328599" y="899801"/>
                  </a:lnTo>
                  <a:cubicBezTo>
                    <a:pt x="264131" y="736310"/>
                    <a:pt x="180294" y="582574"/>
                    <a:pt x="79915" y="441422"/>
                  </a:cubicBezTo>
                  <a:lnTo>
                    <a:pt x="0" y="342186"/>
                  </a:lnTo>
                  <a:lnTo>
                    <a:pt x="42274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49" name="Freeform 248">
              <a:extLst>
                <a:ext uri="{FF2B5EF4-FFF2-40B4-BE49-F238E27FC236}">
                  <a16:creationId xmlns:a16="http://schemas.microsoft.com/office/drawing/2014/main" id="{00000000-0008-0000-0800-0000F9000000}"/>
                </a:ext>
              </a:extLst>
            </xdr:cNvPr>
            <xdr:cNvSpPr/>
          </xdr:nvSpPr>
          <xdr:spPr>
            <a:xfrm>
              <a:off x="3816287" y="2084764"/>
              <a:ext cx="261817" cy="218040"/>
            </a:xfrm>
            <a:custGeom>
              <a:avLst/>
              <a:gdLst>
                <a:gd name="connsiteX0" fmla="*/ 0 w 261817"/>
                <a:gd name="connsiteY0" fmla="*/ 0 h 218040"/>
                <a:gd name="connsiteX1" fmla="*/ 33620 w 261817"/>
                <a:gd name="connsiteY1" fmla="*/ 20424 h 218040"/>
                <a:gd name="connsiteX2" fmla="*/ 261817 w 261817"/>
                <a:gd name="connsiteY2" fmla="*/ 218040 h 218040"/>
                <a:gd name="connsiteX3" fmla="*/ 261817 w 261817"/>
                <a:gd name="connsiteY3" fmla="*/ 218040 h 218040"/>
                <a:gd name="connsiteX4" fmla="*/ 153719 w 261817"/>
                <a:gd name="connsiteY4" fmla="*/ 112491 h 218040"/>
                <a:gd name="connsiteX5" fmla="*/ 33621 w 261817"/>
                <a:gd name="connsiteY5" fmla="*/ 20425 h 218040"/>
                <a:gd name="connsiteX6" fmla="*/ 0 w 261817"/>
                <a:gd name="connsiteY6" fmla="*/ 0 h 218040"/>
                <a:gd name="connsiteX7" fmla="*/ 0 w 261817"/>
                <a:gd name="connsiteY7" fmla="*/ 0 h 2180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261817" h="218040">
                  <a:moveTo>
                    <a:pt x="0" y="0"/>
                  </a:moveTo>
                  <a:lnTo>
                    <a:pt x="33620" y="20424"/>
                  </a:lnTo>
                  <a:cubicBezTo>
                    <a:pt x="117411" y="77032"/>
                    <a:pt x="194026" y="143453"/>
                    <a:pt x="261817" y="218040"/>
                  </a:cubicBezTo>
                  <a:lnTo>
                    <a:pt x="261817" y="218040"/>
                  </a:lnTo>
                  <a:lnTo>
                    <a:pt x="153719" y="112491"/>
                  </a:lnTo>
                  <a:cubicBezTo>
                    <a:pt x="115618" y="79486"/>
                    <a:pt x="75516" y="48729"/>
                    <a:pt x="33621" y="20425"/>
                  </a:cubicBez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0" name="Freeform 249">
              <a:extLst>
                <a:ext uri="{FF2B5EF4-FFF2-40B4-BE49-F238E27FC236}">
                  <a16:creationId xmlns:a16="http://schemas.microsoft.com/office/drawing/2014/main" id="{00000000-0008-0000-0800-0000FA000000}"/>
                </a:ext>
              </a:extLst>
            </xdr:cNvPr>
            <xdr:cNvSpPr/>
          </xdr:nvSpPr>
          <xdr:spPr>
            <a:xfrm>
              <a:off x="4078103" y="2302805"/>
              <a:ext cx="50584" cy="62813"/>
            </a:xfrm>
            <a:custGeom>
              <a:avLst/>
              <a:gdLst>
                <a:gd name="connsiteX0" fmla="*/ 0 w 50584"/>
                <a:gd name="connsiteY0" fmla="*/ 0 h 62813"/>
                <a:gd name="connsiteX1" fmla="*/ 1 w 50584"/>
                <a:gd name="connsiteY1" fmla="*/ 1 h 62813"/>
                <a:gd name="connsiteX2" fmla="*/ 50584 w 50584"/>
                <a:gd name="connsiteY2" fmla="*/ 62813 h 62813"/>
                <a:gd name="connsiteX3" fmla="*/ 50584 w 50584"/>
                <a:gd name="connsiteY3" fmla="*/ 62813 h 62813"/>
                <a:gd name="connsiteX4" fmla="*/ 0 w 50584"/>
                <a:gd name="connsiteY4" fmla="*/ 0 h 6281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50584" h="62813">
                  <a:moveTo>
                    <a:pt x="0" y="0"/>
                  </a:moveTo>
                  <a:lnTo>
                    <a:pt x="1" y="1"/>
                  </a:lnTo>
                  <a:lnTo>
                    <a:pt x="50584" y="62813"/>
                  </a:lnTo>
                  <a:lnTo>
                    <a:pt x="50584" y="6281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1" name="CS.AT.2">
              <a:extLst>
                <a:ext uri="{FF2B5EF4-FFF2-40B4-BE49-F238E27FC236}">
                  <a16:creationId xmlns:a16="http://schemas.microsoft.com/office/drawing/2014/main" id="{00000000-0008-0000-0800-0000FB000000}"/>
                </a:ext>
              </a:extLst>
            </xdr:cNvPr>
            <xdr:cNvSpPr/>
          </xdr:nvSpPr>
          <xdr:spPr>
            <a:xfrm>
              <a:off x="3779527" y="2365618"/>
              <a:ext cx="559876" cy="533429"/>
            </a:xfrm>
            <a:custGeom>
              <a:avLst/>
              <a:gdLst>
                <a:gd name="connsiteX0" fmla="*/ 349160 w 559876"/>
                <a:gd name="connsiteY0" fmla="*/ 0 h 533429"/>
                <a:gd name="connsiteX1" fmla="*/ 393438 w 559876"/>
                <a:gd name="connsiteY1" fmla="*/ 54984 h 533429"/>
                <a:gd name="connsiteX2" fmla="*/ 538503 w 559876"/>
                <a:gd name="connsiteY2" fmla="*/ 322372 h 533429"/>
                <a:gd name="connsiteX3" fmla="*/ 559876 w 559876"/>
                <a:gd name="connsiteY3" fmla="*/ 388247 h 533429"/>
                <a:gd name="connsiteX4" fmla="*/ 134659 w 559876"/>
                <a:gd name="connsiteY4" fmla="*/ 533429 h 533429"/>
                <a:gd name="connsiteX5" fmla="*/ 119718 w 559876"/>
                <a:gd name="connsiteY5" fmla="*/ 487377 h 533429"/>
                <a:gd name="connsiteX6" fmla="*/ 26461 w 559876"/>
                <a:gd name="connsiteY6" fmla="*/ 315485 h 533429"/>
                <a:gd name="connsiteX7" fmla="*/ 0 w 559876"/>
                <a:gd name="connsiteY7" fmla="*/ 282625 h 533429"/>
                <a:gd name="connsiteX8" fmla="*/ 349160 w 559876"/>
                <a:gd name="connsiteY8" fmla="*/ 0 h 53342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559876" h="533429">
                  <a:moveTo>
                    <a:pt x="349160" y="0"/>
                  </a:moveTo>
                  <a:lnTo>
                    <a:pt x="393438" y="54984"/>
                  </a:lnTo>
                  <a:cubicBezTo>
                    <a:pt x="451992" y="137323"/>
                    <a:pt x="500897" y="227002"/>
                    <a:pt x="538503" y="322372"/>
                  </a:cubicBezTo>
                  <a:lnTo>
                    <a:pt x="559876" y="388247"/>
                  </a:lnTo>
                  <a:lnTo>
                    <a:pt x="134659" y="533429"/>
                  </a:lnTo>
                  <a:lnTo>
                    <a:pt x="119718" y="487377"/>
                  </a:lnTo>
                  <a:cubicBezTo>
                    <a:pt x="95542" y="426068"/>
                    <a:pt x="64103" y="368417"/>
                    <a:pt x="26461" y="315485"/>
                  </a:cubicBezTo>
                  <a:lnTo>
                    <a:pt x="0" y="282625"/>
                  </a:lnTo>
                  <a:lnTo>
                    <a:pt x="34916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2" name="Freeform 251">
              <a:extLst>
                <a:ext uri="{FF2B5EF4-FFF2-40B4-BE49-F238E27FC236}">
                  <a16:creationId xmlns:a16="http://schemas.microsoft.com/office/drawing/2014/main" id="{00000000-0008-0000-0800-0000FC000000}"/>
                </a:ext>
              </a:extLst>
            </xdr:cNvPr>
            <xdr:cNvSpPr/>
          </xdr:nvSpPr>
          <xdr:spPr>
            <a:xfrm>
              <a:off x="3745005" y="2605374"/>
              <a:ext cx="34522" cy="42868"/>
            </a:xfrm>
            <a:custGeom>
              <a:avLst/>
              <a:gdLst>
                <a:gd name="connsiteX0" fmla="*/ 0 w 34522"/>
                <a:gd name="connsiteY0" fmla="*/ 0 h 42868"/>
                <a:gd name="connsiteX1" fmla="*/ 1 w 34522"/>
                <a:gd name="connsiteY1" fmla="*/ 1 h 42868"/>
                <a:gd name="connsiteX2" fmla="*/ 34522 w 34522"/>
                <a:gd name="connsiteY2" fmla="*/ 42868 h 42868"/>
                <a:gd name="connsiteX3" fmla="*/ 34522 w 34522"/>
                <a:gd name="connsiteY3" fmla="*/ 42868 h 42868"/>
                <a:gd name="connsiteX4" fmla="*/ 0 w 34522"/>
                <a:gd name="connsiteY4" fmla="*/ 0 h 428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4522" h="42868">
                  <a:moveTo>
                    <a:pt x="0" y="0"/>
                  </a:moveTo>
                  <a:lnTo>
                    <a:pt x="1" y="1"/>
                  </a:lnTo>
                  <a:lnTo>
                    <a:pt x="34522" y="42868"/>
                  </a:lnTo>
                  <a:lnTo>
                    <a:pt x="34522" y="42868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3" name="CS.AT.1">
              <a:extLst>
                <a:ext uri="{FF2B5EF4-FFF2-40B4-BE49-F238E27FC236}">
                  <a16:creationId xmlns:a16="http://schemas.microsoft.com/office/drawing/2014/main" id="{00000000-0008-0000-0800-0000FD000000}"/>
                </a:ext>
              </a:extLst>
            </xdr:cNvPr>
            <xdr:cNvSpPr/>
          </xdr:nvSpPr>
          <xdr:spPr>
            <a:xfrm>
              <a:off x="3151687" y="2648242"/>
              <a:ext cx="762499" cy="510946"/>
            </a:xfrm>
            <a:custGeom>
              <a:avLst/>
              <a:gdLst>
                <a:gd name="connsiteX0" fmla="*/ 627841 w 762499"/>
                <a:gd name="connsiteY0" fmla="*/ 0 h 510946"/>
                <a:gd name="connsiteX1" fmla="*/ 654301 w 762499"/>
                <a:gd name="connsiteY1" fmla="*/ 32859 h 510946"/>
                <a:gd name="connsiteX2" fmla="*/ 747558 w 762499"/>
                <a:gd name="connsiteY2" fmla="*/ 204751 h 510946"/>
                <a:gd name="connsiteX3" fmla="*/ 762499 w 762499"/>
                <a:gd name="connsiteY3" fmla="*/ 250805 h 510946"/>
                <a:gd name="connsiteX4" fmla="*/ 584 w 762499"/>
                <a:gd name="connsiteY4" fmla="*/ 510946 h 510946"/>
                <a:gd name="connsiteX5" fmla="*/ 0 w 762499"/>
                <a:gd name="connsiteY5" fmla="*/ 510002 h 510946"/>
                <a:gd name="connsiteX6" fmla="*/ 2234 w 762499"/>
                <a:gd name="connsiteY6" fmla="*/ 506393 h 510946"/>
                <a:gd name="connsiteX7" fmla="*/ 627841 w 762499"/>
                <a:gd name="connsiteY7" fmla="*/ 0 h 51094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762499" h="510946">
                  <a:moveTo>
                    <a:pt x="627841" y="0"/>
                  </a:moveTo>
                  <a:lnTo>
                    <a:pt x="654301" y="32859"/>
                  </a:lnTo>
                  <a:cubicBezTo>
                    <a:pt x="691943" y="85791"/>
                    <a:pt x="723382" y="143442"/>
                    <a:pt x="747558" y="204751"/>
                  </a:cubicBezTo>
                  <a:lnTo>
                    <a:pt x="762499" y="250805"/>
                  </a:lnTo>
                  <a:lnTo>
                    <a:pt x="584" y="510946"/>
                  </a:lnTo>
                  <a:lnTo>
                    <a:pt x="0" y="510002"/>
                  </a:lnTo>
                  <a:lnTo>
                    <a:pt x="2234" y="506393"/>
                  </a:lnTo>
                  <a:lnTo>
                    <a:pt x="62784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4" name="Freeform 253">
              <a:extLst>
                <a:ext uri="{FF2B5EF4-FFF2-40B4-BE49-F238E27FC236}">
                  <a16:creationId xmlns:a16="http://schemas.microsoft.com/office/drawing/2014/main" id="{00000000-0008-0000-0800-0000FE000000}"/>
                </a:ext>
              </a:extLst>
            </xdr:cNvPr>
            <xdr:cNvSpPr/>
          </xdr:nvSpPr>
          <xdr:spPr>
            <a:xfrm>
              <a:off x="3914185" y="2899047"/>
              <a:ext cx="41244" cy="262811"/>
            </a:xfrm>
            <a:custGeom>
              <a:avLst/>
              <a:gdLst>
                <a:gd name="connsiteX0" fmla="*/ 1 w 41244"/>
                <a:gd name="connsiteY0" fmla="*/ 0 h 262811"/>
                <a:gd name="connsiteX1" fmla="*/ 15743 w 41244"/>
                <a:gd name="connsiteY1" fmla="*/ 48523 h 262811"/>
                <a:gd name="connsiteX2" fmla="*/ 41244 w 41244"/>
                <a:gd name="connsiteY2" fmla="*/ 250955 h 262811"/>
                <a:gd name="connsiteX3" fmla="*/ 40646 w 41244"/>
                <a:gd name="connsiteY3" fmla="*/ 262811 h 262811"/>
                <a:gd name="connsiteX4" fmla="*/ 40645 w 41244"/>
                <a:gd name="connsiteY4" fmla="*/ 262811 h 262811"/>
                <a:gd name="connsiteX5" fmla="*/ 41243 w 41244"/>
                <a:gd name="connsiteY5" fmla="*/ 250954 h 262811"/>
                <a:gd name="connsiteX6" fmla="*/ 15742 w 41244"/>
                <a:gd name="connsiteY6" fmla="*/ 48522 h 262811"/>
                <a:gd name="connsiteX7" fmla="*/ 0 w 41244"/>
                <a:gd name="connsiteY7" fmla="*/ 1 h 262811"/>
                <a:gd name="connsiteX8" fmla="*/ 1 w 41244"/>
                <a:gd name="connsiteY8" fmla="*/ 0 h 26281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41244" h="262811">
                  <a:moveTo>
                    <a:pt x="1" y="0"/>
                  </a:moveTo>
                  <a:lnTo>
                    <a:pt x="15743" y="48523"/>
                  </a:lnTo>
                  <a:cubicBezTo>
                    <a:pt x="32390" y="113225"/>
                    <a:pt x="41244" y="181056"/>
                    <a:pt x="41244" y="250955"/>
                  </a:cubicBezTo>
                  <a:lnTo>
                    <a:pt x="40646" y="262811"/>
                  </a:lnTo>
                  <a:lnTo>
                    <a:pt x="40645" y="262811"/>
                  </a:lnTo>
                  <a:lnTo>
                    <a:pt x="41243" y="250954"/>
                  </a:lnTo>
                  <a:cubicBezTo>
                    <a:pt x="41243" y="181055"/>
                    <a:pt x="32389" y="113224"/>
                    <a:pt x="15742" y="48522"/>
                  </a:cubicBezTo>
                  <a:lnTo>
                    <a:pt x="0" y="1"/>
                  </a:lnTo>
                  <a:lnTo>
                    <a:pt x="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5" name="Freeform 254">
              <a:extLst>
                <a:ext uri="{FF2B5EF4-FFF2-40B4-BE49-F238E27FC236}">
                  <a16:creationId xmlns:a16="http://schemas.microsoft.com/office/drawing/2014/main" id="{00000000-0008-0000-0800-0000FF000000}"/>
                </a:ext>
              </a:extLst>
            </xdr:cNvPr>
            <xdr:cNvSpPr/>
          </xdr:nvSpPr>
          <xdr:spPr>
            <a:xfrm>
              <a:off x="1435882" y="3158970"/>
              <a:ext cx="95129" cy="553766"/>
            </a:xfrm>
            <a:custGeom>
              <a:avLst/>
              <a:gdLst>
                <a:gd name="connsiteX0" fmla="*/ 0 w 95129"/>
                <a:gd name="connsiteY0" fmla="*/ 0 h 553766"/>
                <a:gd name="connsiteX1" fmla="*/ 1 w 95129"/>
                <a:gd name="connsiteY1" fmla="*/ 0 h 553766"/>
                <a:gd name="connsiteX2" fmla="*/ 8377 w 95129"/>
                <a:gd name="connsiteY2" fmla="*/ 165868 h 553766"/>
                <a:gd name="connsiteX3" fmla="*/ 89395 w 95129"/>
                <a:gd name="connsiteY3" fmla="*/ 539477 h 553766"/>
                <a:gd name="connsiteX4" fmla="*/ 95129 w 95129"/>
                <a:gd name="connsiteY4" fmla="*/ 553766 h 553766"/>
                <a:gd name="connsiteX5" fmla="*/ 95127 w 95129"/>
                <a:gd name="connsiteY5" fmla="*/ 553766 h 553766"/>
                <a:gd name="connsiteX6" fmla="*/ 89394 w 95129"/>
                <a:gd name="connsiteY6" fmla="*/ 539478 h 553766"/>
                <a:gd name="connsiteX7" fmla="*/ 8376 w 95129"/>
                <a:gd name="connsiteY7" fmla="*/ 165869 h 553766"/>
                <a:gd name="connsiteX8" fmla="*/ 0 w 95129"/>
                <a:gd name="connsiteY8" fmla="*/ 0 h 55376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5129" h="553766">
                  <a:moveTo>
                    <a:pt x="0" y="0"/>
                  </a:moveTo>
                  <a:lnTo>
                    <a:pt x="1" y="0"/>
                  </a:lnTo>
                  <a:lnTo>
                    <a:pt x="8377" y="165868"/>
                  </a:lnTo>
                  <a:cubicBezTo>
                    <a:pt x="21512" y="295210"/>
                    <a:pt x="49062" y="420290"/>
                    <a:pt x="89395" y="539477"/>
                  </a:cubicBezTo>
                  <a:lnTo>
                    <a:pt x="95129" y="553766"/>
                  </a:lnTo>
                  <a:lnTo>
                    <a:pt x="95127" y="553766"/>
                  </a:lnTo>
                  <a:lnTo>
                    <a:pt x="89394" y="539478"/>
                  </a:lnTo>
                  <a:cubicBezTo>
                    <a:pt x="49061" y="420291"/>
                    <a:pt x="21511" y="295211"/>
                    <a:pt x="8376" y="165869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6" name="Freeform 255">
              <a:extLst>
                <a:ext uri="{FF2B5EF4-FFF2-40B4-BE49-F238E27FC236}">
                  <a16:creationId xmlns:a16="http://schemas.microsoft.com/office/drawing/2014/main" id="{00000000-0008-0000-0800-000000010000}"/>
                </a:ext>
              </a:extLst>
            </xdr:cNvPr>
            <xdr:cNvSpPr/>
          </xdr:nvSpPr>
          <xdr:spPr>
            <a:xfrm>
              <a:off x="2335934" y="3160002"/>
              <a:ext cx="46911" cy="261892"/>
            </a:xfrm>
            <a:custGeom>
              <a:avLst/>
              <a:gdLst>
                <a:gd name="connsiteX0" fmla="*/ 0 w 46911"/>
                <a:gd name="connsiteY0" fmla="*/ 0 h 261892"/>
                <a:gd name="connsiteX1" fmla="*/ 1 w 46911"/>
                <a:gd name="connsiteY1" fmla="*/ 0 h 261892"/>
                <a:gd name="connsiteX2" fmla="*/ 3678 w 46911"/>
                <a:gd name="connsiteY2" fmla="*/ 72817 h 261892"/>
                <a:gd name="connsiteX3" fmla="*/ 42055 w 46911"/>
                <a:gd name="connsiteY3" fmla="*/ 249790 h 261892"/>
                <a:gd name="connsiteX4" fmla="*/ 46911 w 46911"/>
                <a:gd name="connsiteY4" fmla="*/ 261891 h 261892"/>
                <a:gd name="connsiteX5" fmla="*/ 46910 w 46911"/>
                <a:gd name="connsiteY5" fmla="*/ 261892 h 261892"/>
                <a:gd name="connsiteX6" fmla="*/ 42054 w 46911"/>
                <a:gd name="connsiteY6" fmla="*/ 249790 h 261892"/>
                <a:gd name="connsiteX7" fmla="*/ 3677 w 46911"/>
                <a:gd name="connsiteY7" fmla="*/ 72817 h 261892"/>
                <a:gd name="connsiteX8" fmla="*/ 0 w 46911"/>
                <a:gd name="connsiteY8" fmla="*/ 0 h 26189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46911" h="261892">
                  <a:moveTo>
                    <a:pt x="0" y="0"/>
                  </a:moveTo>
                  <a:lnTo>
                    <a:pt x="1" y="0"/>
                  </a:lnTo>
                  <a:lnTo>
                    <a:pt x="3678" y="72817"/>
                  </a:lnTo>
                  <a:cubicBezTo>
                    <a:pt x="9900" y="134084"/>
                    <a:pt x="22950" y="193333"/>
                    <a:pt x="42055" y="249790"/>
                  </a:cubicBezTo>
                  <a:lnTo>
                    <a:pt x="46911" y="261891"/>
                  </a:lnTo>
                  <a:lnTo>
                    <a:pt x="46910" y="261892"/>
                  </a:lnTo>
                  <a:lnTo>
                    <a:pt x="42054" y="249790"/>
                  </a:lnTo>
                  <a:cubicBezTo>
                    <a:pt x="22949" y="193333"/>
                    <a:pt x="9899" y="134084"/>
                    <a:pt x="3677" y="72817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7" name="Freeform 256">
              <a:extLst>
                <a:ext uri="{FF2B5EF4-FFF2-40B4-BE49-F238E27FC236}">
                  <a16:creationId xmlns:a16="http://schemas.microsoft.com/office/drawing/2014/main" id="{00000000-0008-0000-0800-000001010000}"/>
                </a:ext>
              </a:extLst>
            </xdr:cNvPr>
            <xdr:cNvSpPr/>
          </xdr:nvSpPr>
          <xdr:spPr>
            <a:xfrm>
              <a:off x="3145398" y="3160932"/>
              <a:ext cx="1765" cy="603"/>
            </a:xfrm>
            <a:custGeom>
              <a:avLst/>
              <a:gdLst>
                <a:gd name="connsiteX0" fmla="*/ 746 w 1765"/>
                <a:gd name="connsiteY0" fmla="*/ 0 h 603"/>
                <a:gd name="connsiteX1" fmla="*/ 1765 w 1765"/>
                <a:gd name="connsiteY1" fmla="*/ 1 h 603"/>
                <a:gd name="connsiteX2" fmla="*/ 0 w 1765"/>
                <a:gd name="connsiteY2" fmla="*/ 603 h 603"/>
                <a:gd name="connsiteX3" fmla="*/ 746 w 1765"/>
                <a:gd name="connsiteY3" fmla="*/ 0 h 60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765" h="603">
                  <a:moveTo>
                    <a:pt x="746" y="0"/>
                  </a:moveTo>
                  <a:lnTo>
                    <a:pt x="1765" y="1"/>
                  </a:lnTo>
                  <a:lnTo>
                    <a:pt x="0" y="603"/>
                  </a:lnTo>
                  <a:lnTo>
                    <a:pt x="746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8" name="AT.IS.1">
              <a:extLst>
                <a:ext uri="{FF2B5EF4-FFF2-40B4-BE49-F238E27FC236}">
                  <a16:creationId xmlns:a16="http://schemas.microsoft.com/office/drawing/2014/main" id="{00000000-0008-0000-0800-000002010000}"/>
                </a:ext>
              </a:extLst>
            </xdr:cNvPr>
            <xdr:cNvSpPr/>
          </xdr:nvSpPr>
          <xdr:spPr>
            <a:xfrm>
              <a:off x="2382845" y="3161534"/>
              <a:ext cx="762553" cy="504346"/>
            </a:xfrm>
            <a:custGeom>
              <a:avLst/>
              <a:gdLst>
                <a:gd name="connsiteX0" fmla="*/ 762553 w 762553"/>
                <a:gd name="connsiteY0" fmla="*/ 0 h 504346"/>
                <a:gd name="connsiteX1" fmla="*/ 139476 w 762553"/>
                <a:gd name="connsiteY1" fmla="*/ 504346 h 504346"/>
                <a:gd name="connsiteX2" fmla="*/ 119380 w 762553"/>
                <a:gd name="connsiteY2" fmla="*/ 480863 h 504346"/>
                <a:gd name="connsiteX3" fmla="*/ 28246 w 762553"/>
                <a:gd name="connsiteY3" fmla="*/ 330753 h 504346"/>
                <a:gd name="connsiteX4" fmla="*/ 0 w 762553"/>
                <a:gd name="connsiteY4" fmla="*/ 260359 h 504346"/>
                <a:gd name="connsiteX5" fmla="*/ 762553 w 762553"/>
                <a:gd name="connsiteY5" fmla="*/ 0 h 50434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762553" h="504346">
                  <a:moveTo>
                    <a:pt x="762553" y="0"/>
                  </a:moveTo>
                  <a:lnTo>
                    <a:pt x="139476" y="504346"/>
                  </a:lnTo>
                  <a:lnTo>
                    <a:pt x="119380" y="480863"/>
                  </a:lnTo>
                  <a:cubicBezTo>
                    <a:pt x="83849" y="434520"/>
                    <a:pt x="53213" y="384226"/>
                    <a:pt x="28246" y="330753"/>
                  </a:cubicBezTo>
                  <a:lnTo>
                    <a:pt x="0" y="260359"/>
                  </a:lnTo>
                  <a:lnTo>
                    <a:pt x="76255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59" name="AT.IS.2">
              <a:extLst>
                <a:ext uri="{FF2B5EF4-FFF2-40B4-BE49-F238E27FC236}">
                  <a16:creationId xmlns:a16="http://schemas.microsoft.com/office/drawing/2014/main" id="{00000000-0008-0000-0800-000003010000}"/>
                </a:ext>
              </a:extLst>
            </xdr:cNvPr>
            <xdr:cNvSpPr/>
          </xdr:nvSpPr>
          <xdr:spPr>
            <a:xfrm>
              <a:off x="1956928" y="3421895"/>
              <a:ext cx="565393" cy="526809"/>
            </a:xfrm>
            <a:custGeom>
              <a:avLst/>
              <a:gdLst>
                <a:gd name="connsiteX0" fmla="*/ 425916 w 565393"/>
                <a:gd name="connsiteY0" fmla="*/ 0 h 526809"/>
                <a:gd name="connsiteX1" fmla="*/ 454162 w 565393"/>
                <a:gd name="connsiteY1" fmla="*/ 70393 h 526809"/>
                <a:gd name="connsiteX2" fmla="*/ 545296 w 565393"/>
                <a:gd name="connsiteY2" fmla="*/ 220503 h 526809"/>
                <a:gd name="connsiteX3" fmla="*/ 565393 w 565393"/>
                <a:gd name="connsiteY3" fmla="*/ 243987 h 526809"/>
                <a:gd name="connsiteX4" fmla="*/ 215989 w 565393"/>
                <a:gd name="connsiteY4" fmla="*/ 526809 h 526809"/>
                <a:gd name="connsiteX5" fmla="*/ 187960 w 565393"/>
                <a:gd name="connsiteY5" fmla="*/ 494057 h 526809"/>
                <a:gd name="connsiteX6" fmla="*/ 46197 w 565393"/>
                <a:gd name="connsiteY6" fmla="*/ 260552 h 526809"/>
                <a:gd name="connsiteX7" fmla="*/ 0 w 565393"/>
                <a:gd name="connsiteY7" fmla="*/ 145421 h 526809"/>
                <a:gd name="connsiteX8" fmla="*/ 425916 w 565393"/>
                <a:gd name="connsiteY8" fmla="*/ 0 h 52680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565393" h="526809">
                  <a:moveTo>
                    <a:pt x="425916" y="0"/>
                  </a:moveTo>
                  <a:lnTo>
                    <a:pt x="454162" y="70393"/>
                  </a:lnTo>
                  <a:cubicBezTo>
                    <a:pt x="479129" y="123866"/>
                    <a:pt x="509765" y="174160"/>
                    <a:pt x="545296" y="220503"/>
                  </a:cubicBezTo>
                  <a:lnTo>
                    <a:pt x="565393" y="243987"/>
                  </a:lnTo>
                  <a:lnTo>
                    <a:pt x="215989" y="526809"/>
                  </a:lnTo>
                  <a:lnTo>
                    <a:pt x="187960" y="494057"/>
                  </a:lnTo>
                  <a:cubicBezTo>
                    <a:pt x="132690" y="421967"/>
                    <a:pt x="85035" y="343732"/>
                    <a:pt x="46197" y="260552"/>
                  </a:cubicBezTo>
                  <a:lnTo>
                    <a:pt x="0" y="145421"/>
                  </a:lnTo>
                  <a:lnTo>
                    <a:pt x="425916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0" name="AT.IS.3">
              <a:extLst>
                <a:ext uri="{FF2B5EF4-FFF2-40B4-BE49-F238E27FC236}">
                  <a16:creationId xmlns:a16="http://schemas.microsoft.com/office/drawing/2014/main" id="{00000000-0008-0000-0800-000004010000}"/>
                </a:ext>
              </a:extLst>
            </xdr:cNvPr>
            <xdr:cNvSpPr/>
          </xdr:nvSpPr>
          <xdr:spPr>
            <a:xfrm>
              <a:off x="1531011" y="3567315"/>
              <a:ext cx="641905" cy="664210"/>
            </a:xfrm>
            <a:custGeom>
              <a:avLst/>
              <a:gdLst>
                <a:gd name="connsiteX0" fmla="*/ 425916 w 641905"/>
                <a:gd name="connsiteY0" fmla="*/ 0 h 664210"/>
                <a:gd name="connsiteX1" fmla="*/ 472113 w 641905"/>
                <a:gd name="connsiteY1" fmla="*/ 115131 h 664210"/>
                <a:gd name="connsiteX2" fmla="*/ 613876 w 641905"/>
                <a:gd name="connsiteY2" fmla="*/ 348636 h 664210"/>
                <a:gd name="connsiteX3" fmla="*/ 641905 w 641905"/>
                <a:gd name="connsiteY3" fmla="*/ 381389 h 664210"/>
                <a:gd name="connsiteX4" fmla="*/ 292503 w 641905"/>
                <a:gd name="connsiteY4" fmla="*/ 664210 h 664210"/>
                <a:gd name="connsiteX5" fmla="*/ 256541 w 641905"/>
                <a:gd name="connsiteY5" fmla="*/ 622188 h 664210"/>
                <a:gd name="connsiteX6" fmla="*/ 64149 w 641905"/>
                <a:gd name="connsiteY6" fmla="*/ 305289 h 664210"/>
                <a:gd name="connsiteX7" fmla="*/ 0 w 641905"/>
                <a:gd name="connsiteY7" fmla="*/ 145421 h 664210"/>
                <a:gd name="connsiteX8" fmla="*/ 425916 w 641905"/>
                <a:gd name="connsiteY8" fmla="*/ 0 h 66421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41905" h="664210">
                  <a:moveTo>
                    <a:pt x="425916" y="0"/>
                  </a:moveTo>
                  <a:lnTo>
                    <a:pt x="472113" y="115131"/>
                  </a:lnTo>
                  <a:cubicBezTo>
                    <a:pt x="510951" y="198311"/>
                    <a:pt x="558606" y="276546"/>
                    <a:pt x="613876" y="348636"/>
                  </a:cubicBezTo>
                  <a:lnTo>
                    <a:pt x="641905" y="381389"/>
                  </a:lnTo>
                  <a:lnTo>
                    <a:pt x="292503" y="664210"/>
                  </a:lnTo>
                  <a:lnTo>
                    <a:pt x="256541" y="622188"/>
                  </a:lnTo>
                  <a:cubicBezTo>
                    <a:pt x="181531" y="524352"/>
                    <a:pt x="116856" y="418175"/>
                    <a:pt x="64149" y="305289"/>
                  </a:cubicBezTo>
                  <a:lnTo>
                    <a:pt x="0" y="145421"/>
                  </a:lnTo>
                  <a:lnTo>
                    <a:pt x="425916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1" name="Freeform 260">
              <a:extLst>
                <a:ext uri="{FF2B5EF4-FFF2-40B4-BE49-F238E27FC236}">
                  <a16:creationId xmlns:a16="http://schemas.microsoft.com/office/drawing/2014/main" id="{00000000-0008-0000-0800-000005010000}"/>
                </a:ext>
              </a:extLst>
            </xdr:cNvPr>
            <xdr:cNvSpPr/>
          </xdr:nvSpPr>
          <xdr:spPr>
            <a:xfrm>
              <a:off x="2522321" y="3665881"/>
              <a:ext cx="206461" cy="175451"/>
            </a:xfrm>
            <a:custGeom>
              <a:avLst/>
              <a:gdLst>
                <a:gd name="connsiteX0" fmla="*/ 0 w 206461"/>
                <a:gd name="connsiteY0" fmla="*/ 0 h 175451"/>
                <a:gd name="connsiteX1" fmla="*/ 36775 w 206461"/>
                <a:gd name="connsiteY1" fmla="*/ 42973 h 175451"/>
                <a:gd name="connsiteX2" fmla="*/ 170230 w 206461"/>
                <a:gd name="connsiteY2" fmla="*/ 155786 h 175451"/>
                <a:gd name="connsiteX3" fmla="*/ 206461 w 206461"/>
                <a:gd name="connsiteY3" fmla="*/ 175451 h 175451"/>
                <a:gd name="connsiteX4" fmla="*/ 206460 w 206461"/>
                <a:gd name="connsiteY4" fmla="*/ 175451 h 175451"/>
                <a:gd name="connsiteX5" fmla="*/ 170229 w 206461"/>
                <a:gd name="connsiteY5" fmla="*/ 155786 h 175451"/>
                <a:gd name="connsiteX6" fmla="*/ 36774 w 206461"/>
                <a:gd name="connsiteY6" fmla="*/ 42973 h 175451"/>
                <a:gd name="connsiteX7" fmla="*/ 0 w 206461"/>
                <a:gd name="connsiteY7" fmla="*/ 1 h 175451"/>
                <a:gd name="connsiteX8" fmla="*/ 0 w 206461"/>
                <a:gd name="connsiteY8" fmla="*/ 0 h 17545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206461" h="175451">
                  <a:moveTo>
                    <a:pt x="0" y="0"/>
                  </a:moveTo>
                  <a:lnTo>
                    <a:pt x="36775" y="42973"/>
                  </a:lnTo>
                  <a:cubicBezTo>
                    <a:pt x="77009" y="85172"/>
                    <a:pt x="121751" y="123034"/>
                    <a:pt x="170230" y="155786"/>
                  </a:cubicBezTo>
                  <a:lnTo>
                    <a:pt x="206461" y="175451"/>
                  </a:lnTo>
                  <a:lnTo>
                    <a:pt x="206460" y="175451"/>
                  </a:lnTo>
                  <a:lnTo>
                    <a:pt x="170229" y="155786"/>
                  </a:lnTo>
                  <a:cubicBezTo>
                    <a:pt x="121750" y="123034"/>
                    <a:pt x="77008" y="85172"/>
                    <a:pt x="36774" y="42973"/>
                  </a:cubicBezTo>
                  <a:lnTo>
                    <a:pt x="0" y="1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2" name="AT.IS.4">
              <a:extLst>
                <a:ext uri="{FF2B5EF4-FFF2-40B4-BE49-F238E27FC236}">
                  <a16:creationId xmlns:a16="http://schemas.microsoft.com/office/drawing/2014/main" id="{00000000-0008-0000-0800-000006010000}"/>
                </a:ext>
              </a:extLst>
            </xdr:cNvPr>
            <xdr:cNvSpPr/>
          </xdr:nvSpPr>
          <xdr:spPr>
            <a:xfrm>
              <a:off x="1105092" y="3712736"/>
              <a:ext cx="718420" cy="801612"/>
            </a:xfrm>
            <a:custGeom>
              <a:avLst/>
              <a:gdLst>
                <a:gd name="connsiteX0" fmla="*/ 425916 w 718420"/>
                <a:gd name="connsiteY0" fmla="*/ 0 h 801612"/>
                <a:gd name="connsiteX1" fmla="*/ 490066 w 718420"/>
                <a:gd name="connsiteY1" fmla="*/ 159869 h 801612"/>
                <a:gd name="connsiteX2" fmla="*/ 682458 w 718420"/>
                <a:gd name="connsiteY2" fmla="*/ 476768 h 801612"/>
                <a:gd name="connsiteX3" fmla="*/ 718420 w 718420"/>
                <a:gd name="connsiteY3" fmla="*/ 518790 h 801612"/>
                <a:gd name="connsiteX4" fmla="*/ 369017 w 718420"/>
                <a:gd name="connsiteY4" fmla="*/ 801612 h 801612"/>
                <a:gd name="connsiteX5" fmla="*/ 325123 w 718420"/>
                <a:gd name="connsiteY5" fmla="*/ 750321 h 801612"/>
                <a:gd name="connsiteX6" fmla="*/ 82100 w 718420"/>
                <a:gd name="connsiteY6" fmla="*/ 350027 h 801612"/>
                <a:gd name="connsiteX7" fmla="*/ 0 w 718420"/>
                <a:gd name="connsiteY7" fmla="*/ 145421 h 801612"/>
                <a:gd name="connsiteX8" fmla="*/ 425916 w 718420"/>
                <a:gd name="connsiteY8" fmla="*/ 0 h 8016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18420" h="801612">
                  <a:moveTo>
                    <a:pt x="425916" y="0"/>
                  </a:moveTo>
                  <a:lnTo>
                    <a:pt x="490066" y="159869"/>
                  </a:lnTo>
                  <a:cubicBezTo>
                    <a:pt x="542773" y="272755"/>
                    <a:pt x="607448" y="378932"/>
                    <a:pt x="682458" y="476768"/>
                  </a:cubicBezTo>
                  <a:lnTo>
                    <a:pt x="718420" y="518790"/>
                  </a:lnTo>
                  <a:lnTo>
                    <a:pt x="369017" y="801612"/>
                  </a:lnTo>
                  <a:lnTo>
                    <a:pt x="325123" y="750321"/>
                  </a:lnTo>
                  <a:cubicBezTo>
                    <a:pt x="230373" y="626739"/>
                    <a:pt x="148679" y="492620"/>
                    <a:pt x="82100" y="350027"/>
                  </a:cubicBezTo>
                  <a:lnTo>
                    <a:pt x="0" y="145421"/>
                  </a:lnTo>
                  <a:lnTo>
                    <a:pt x="425916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3" name="AT.IS.5">
              <a:extLst>
                <a:ext uri="{FF2B5EF4-FFF2-40B4-BE49-F238E27FC236}">
                  <a16:creationId xmlns:a16="http://schemas.microsoft.com/office/drawing/2014/main" id="{00000000-0008-0000-0800-000007010000}"/>
                </a:ext>
              </a:extLst>
            </xdr:cNvPr>
            <xdr:cNvSpPr/>
          </xdr:nvSpPr>
          <xdr:spPr>
            <a:xfrm>
              <a:off x="593521" y="3858158"/>
              <a:ext cx="880588" cy="995579"/>
            </a:xfrm>
            <a:custGeom>
              <a:avLst/>
              <a:gdLst>
                <a:gd name="connsiteX0" fmla="*/ 511570 w 880588"/>
                <a:gd name="connsiteY0" fmla="*/ 0 h 995579"/>
                <a:gd name="connsiteX1" fmla="*/ 593670 w 880588"/>
                <a:gd name="connsiteY1" fmla="*/ 204606 h 995579"/>
                <a:gd name="connsiteX2" fmla="*/ 836693 w 880588"/>
                <a:gd name="connsiteY2" fmla="*/ 604900 h 995579"/>
                <a:gd name="connsiteX3" fmla="*/ 880588 w 880588"/>
                <a:gd name="connsiteY3" fmla="*/ 656191 h 995579"/>
                <a:gd name="connsiteX4" fmla="*/ 461303 w 880588"/>
                <a:gd name="connsiteY4" fmla="*/ 995579 h 995579"/>
                <a:gd name="connsiteX5" fmla="*/ 407889 w 880588"/>
                <a:gd name="connsiteY5" fmla="*/ 933164 h 995579"/>
                <a:gd name="connsiteX6" fmla="*/ 45277 w 880588"/>
                <a:gd name="connsiteY6" fmla="*/ 297170 h 995579"/>
                <a:gd name="connsiteX7" fmla="*/ 0 w 880588"/>
                <a:gd name="connsiteY7" fmla="*/ 174666 h 995579"/>
                <a:gd name="connsiteX8" fmla="*/ 511570 w 880588"/>
                <a:gd name="connsiteY8" fmla="*/ 0 h 99557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880588" h="995579">
                  <a:moveTo>
                    <a:pt x="511570" y="0"/>
                  </a:moveTo>
                  <a:lnTo>
                    <a:pt x="593670" y="204606"/>
                  </a:lnTo>
                  <a:cubicBezTo>
                    <a:pt x="660249" y="347199"/>
                    <a:pt x="741943" y="481318"/>
                    <a:pt x="836693" y="604900"/>
                  </a:cubicBezTo>
                  <a:lnTo>
                    <a:pt x="880588" y="656191"/>
                  </a:lnTo>
                  <a:lnTo>
                    <a:pt x="461303" y="995579"/>
                  </a:lnTo>
                  <a:lnTo>
                    <a:pt x="407889" y="933164"/>
                  </a:lnTo>
                  <a:cubicBezTo>
                    <a:pt x="259843" y="740067"/>
                    <a:pt x="137295" y="526391"/>
                    <a:pt x="45277" y="297170"/>
                  </a:cubicBezTo>
                  <a:lnTo>
                    <a:pt x="0" y="174666"/>
                  </a:lnTo>
                  <a:lnTo>
                    <a:pt x="51157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4" name="Freeform 263">
              <a:extLst>
                <a:ext uri="{FF2B5EF4-FFF2-40B4-BE49-F238E27FC236}">
                  <a16:creationId xmlns:a16="http://schemas.microsoft.com/office/drawing/2014/main" id="{00000000-0008-0000-0800-000008010000}"/>
                </a:ext>
              </a:extLst>
            </xdr:cNvPr>
            <xdr:cNvSpPr/>
          </xdr:nvSpPr>
          <xdr:spPr>
            <a:xfrm>
              <a:off x="1823513" y="4231525"/>
              <a:ext cx="430927" cy="375976"/>
            </a:xfrm>
            <a:custGeom>
              <a:avLst/>
              <a:gdLst>
                <a:gd name="connsiteX0" fmla="*/ 1 w 430927"/>
                <a:gd name="connsiteY0" fmla="*/ 0 h 375976"/>
                <a:gd name="connsiteX1" fmla="*/ 84102 w 430927"/>
                <a:gd name="connsiteY1" fmla="*/ 98273 h 375976"/>
                <a:gd name="connsiteX2" fmla="*/ 365840 w 430927"/>
                <a:gd name="connsiteY2" fmla="*/ 336434 h 375976"/>
                <a:gd name="connsiteX3" fmla="*/ 430927 w 430927"/>
                <a:gd name="connsiteY3" fmla="*/ 375975 h 375976"/>
                <a:gd name="connsiteX4" fmla="*/ 430926 w 430927"/>
                <a:gd name="connsiteY4" fmla="*/ 375976 h 375976"/>
                <a:gd name="connsiteX5" fmla="*/ 365839 w 430927"/>
                <a:gd name="connsiteY5" fmla="*/ 336435 h 375976"/>
                <a:gd name="connsiteX6" fmla="*/ 84101 w 430927"/>
                <a:gd name="connsiteY6" fmla="*/ 98274 h 375976"/>
                <a:gd name="connsiteX7" fmla="*/ 0 w 430927"/>
                <a:gd name="connsiteY7" fmla="*/ 1 h 375976"/>
                <a:gd name="connsiteX8" fmla="*/ 1 w 430927"/>
                <a:gd name="connsiteY8" fmla="*/ 0 h 37597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430927" h="375976">
                  <a:moveTo>
                    <a:pt x="1" y="0"/>
                  </a:moveTo>
                  <a:lnTo>
                    <a:pt x="84102" y="98273"/>
                  </a:lnTo>
                  <a:cubicBezTo>
                    <a:pt x="169039" y="187361"/>
                    <a:pt x="263496" y="267292"/>
                    <a:pt x="365840" y="336434"/>
                  </a:cubicBezTo>
                  <a:lnTo>
                    <a:pt x="430927" y="375975"/>
                  </a:lnTo>
                  <a:lnTo>
                    <a:pt x="430926" y="375976"/>
                  </a:lnTo>
                  <a:lnTo>
                    <a:pt x="365839" y="336435"/>
                  </a:lnTo>
                  <a:cubicBezTo>
                    <a:pt x="263495" y="267293"/>
                    <a:pt x="169038" y="187362"/>
                    <a:pt x="84101" y="98274"/>
                  </a:cubicBezTo>
                  <a:lnTo>
                    <a:pt x="0" y="1"/>
                  </a:lnTo>
                  <a:lnTo>
                    <a:pt x="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5" name="Freeform 264">
              <a:extLst>
                <a:ext uri="{FF2B5EF4-FFF2-40B4-BE49-F238E27FC236}">
                  <a16:creationId xmlns:a16="http://schemas.microsoft.com/office/drawing/2014/main" id="{00000000-0008-0000-0800-000009010000}"/>
                </a:ext>
              </a:extLst>
            </xdr:cNvPr>
            <xdr:cNvSpPr/>
          </xdr:nvSpPr>
          <xdr:spPr>
            <a:xfrm>
              <a:off x="3150019" y="3158244"/>
              <a:ext cx="3334" cy="2695"/>
            </a:xfrm>
            <a:custGeom>
              <a:avLst/>
              <a:gdLst>
                <a:gd name="connsiteX0" fmla="*/ 1666 w 3334"/>
                <a:gd name="connsiteY0" fmla="*/ 0 h 2695"/>
                <a:gd name="connsiteX1" fmla="*/ 3334 w 3334"/>
                <a:gd name="connsiteY1" fmla="*/ 2695 h 2695"/>
                <a:gd name="connsiteX2" fmla="*/ 0 w 3334"/>
                <a:gd name="connsiteY2" fmla="*/ 2691 h 2695"/>
                <a:gd name="connsiteX3" fmla="*/ 1666 w 3334"/>
                <a:gd name="connsiteY3" fmla="*/ 0 h 269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3334" h="2695">
                  <a:moveTo>
                    <a:pt x="1666" y="0"/>
                  </a:moveTo>
                  <a:lnTo>
                    <a:pt x="3334" y="2695"/>
                  </a:lnTo>
                  <a:lnTo>
                    <a:pt x="0" y="2691"/>
                  </a:lnTo>
                  <a:lnTo>
                    <a:pt x="1666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6" name="PC.WC.5">
              <a:extLst>
                <a:ext uri="{FF2B5EF4-FFF2-40B4-BE49-F238E27FC236}">
                  <a16:creationId xmlns:a16="http://schemas.microsoft.com/office/drawing/2014/main" id="{00000000-0008-0000-0800-00000A010000}"/>
                </a:ext>
              </a:extLst>
            </xdr:cNvPr>
            <xdr:cNvSpPr/>
          </xdr:nvSpPr>
          <xdr:spPr>
            <a:xfrm>
              <a:off x="1013776" y="855905"/>
              <a:ext cx="996850" cy="972268"/>
            </a:xfrm>
            <a:custGeom>
              <a:avLst/>
              <a:gdLst>
                <a:gd name="connsiteX0" fmla="*/ 712940 w 996850"/>
                <a:gd name="connsiteY0" fmla="*/ 0 h 972268"/>
                <a:gd name="connsiteX1" fmla="*/ 996850 w 996850"/>
                <a:gd name="connsiteY1" fmla="*/ 458716 h 972268"/>
                <a:gd name="connsiteX2" fmla="*/ 923975 w 996850"/>
                <a:gd name="connsiteY2" fmla="*/ 502989 h 972268"/>
                <a:gd name="connsiteX3" fmla="*/ 532781 w 996850"/>
                <a:gd name="connsiteY3" fmla="*/ 841760 h 972268"/>
                <a:gd name="connsiteX4" fmla="*/ 427684 w 996850"/>
                <a:gd name="connsiteY4" fmla="*/ 972268 h 972268"/>
                <a:gd name="connsiteX5" fmla="*/ 0 w 996850"/>
                <a:gd name="connsiteY5" fmla="*/ 638374 h 972268"/>
                <a:gd name="connsiteX6" fmla="*/ 27714 w 996850"/>
                <a:gd name="connsiteY6" fmla="*/ 601774 h 972268"/>
                <a:gd name="connsiteX7" fmla="*/ 622056 w 996850"/>
                <a:gd name="connsiteY7" fmla="*/ 55214 h 972268"/>
                <a:gd name="connsiteX8" fmla="*/ 712940 w 996850"/>
                <a:gd name="connsiteY8" fmla="*/ 0 h 9722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96850" h="972268">
                  <a:moveTo>
                    <a:pt x="712940" y="0"/>
                  </a:moveTo>
                  <a:lnTo>
                    <a:pt x="996850" y="458716"/>
                  </a:lnTo>
                  <a:lnTo>
                    <a:pt x="923975" y="502989"/>
                  </a:lnTo>
                  <a:cubicBezTo>
                    <a:pt x="780334" y="600031"/>
                    <a:pt x="648994" y="713897"/>
                    <a:pt x="532781" y="841760"/>
                  </a:cubicBezTo>
                  <a:lnTo>
                    <a:pt x="427684" y="972268"/>
                  </a:lnTo>
                  <a:lnTo>
                    <a:pt x="0" y="638374"/>
                  </a:lnTo>
                  <a:lnTo>
                    <a:pt x="27714" y="601774"/>
                  </a:lnTo>
                  <a:cubicBezTo>
                    <a:pt x="197202" y="391329"/>
                    <a:pt x="397617" y="206842"/>
                    <a:pt x="622056" y="55214"/>
                  </a:cubicBezTo>
                  <a:lnTo>
                    <a:pt x="71294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7" name="PC.WC.4">
              <a:extLst>
                <a:ext uri="{FF2B5EF4-FFF2-40B4-BE49-F238E27FC236}">
                  <a16:creationId xmlns:a16="http://schemas.microsoft.com/office/drawing/2014/main" id="{00000000-0008-0000-0800-00000B010000}"/>
                </a:ext>
              </a:extLst>
            </xdr:cNvPr>
            <xdr:cNvSpPr/>
          </xdr:nvSpPr>
          <xdr:spPr>
            <a:xfrm>
              <a:off x="1441460" y="1314622"/>
              <a:ext cx="805758" cy="790015"/>
            </a:xfrm>
            <a:custGeom>
              <a:avLst/>
              <a:gdLst>
                <a:gd name="connsiteX0" fmla="*/ 569166 w 805758"/>
                <a:gd name="connsiteY0" fmla="*/ 0 h 790015"/>
                <a:gd name="connsiteX1" fmla="*/ 805758 w 805758"/>
                <a:gd name="connsiteY1" fmla="*/ 382265 h 790015"/>
                <a:gd name="connsiteX2" fmla="*/ 747891 w 805758"/>
                <a:gd name="connsiteY2" fmla="*/ 417420 h 790015"/>
                <a:gd name="connsiteX3" fmla="*/ 438195 w 805758"/>
                <a:gd name="connsiteY3" fmla="*/ 685613 h 790015"/>
                <a:gd name="connsiteX4" fmla="*/ 354121 w 805758"/>
                <a:gd name="connsiteY4" fmla="*/ 790015 h 790015"/>
                <a:gd name="connsiteX5" fmla="*/ 0 w 805758"/>
                <a:gd name="connsiteY5" fmla="*/ 513552 h 790015"/>
                <a:gd name="connsiteX6" fmla="*/ 105097 w 805758"/>
                <a:gd name="connsiteY6" fmla="*/ 383045 h 790015"/>
                <a:gd name="connsiteX7" fmla="*/ 496291 w 805758"/>
                <a:gd name="connsiteY7" fmla="*/ 44274 h 790015"/>
                <a:gd name="connsiteX8" fmla="*/ 569166 w 805758"/>
                <a:gd name="connsiteY8" fmla="*/ 1 h 790015"/>
                <a:gd name="connsiteX9" fmla="*/ 569166 w 805758"/>
                <a:gd name="connsiteY9" fmla="*/ 0 h 790015"/>
                <a:gd name="connsiteX10" fmla="*/ 569166 w 805758"/>
                <a:gd name="connsiteY10" fmla="*/ 0 h 79001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805758" h="790015">
                  <a:moveTo>
                    <a:pt x="569166" y="0"/>
                  </a:moveTo>
                  <a:lnTo>
                    <a:pt x="805758" y="382265"/>
                  </a:lnTo>
                  <a:lnTo>
                    <a:pt x="747891" y="417420"/>
                  </a:lnTo>
                  <a:cubicBezTo>
                    <a:pt x="634175" y="494245"/>
                    <a:pt x="530197" y="584389"/>
                    <a:pt x="438195" y="685613"/>
                  </a:cubicBezTo>
                  <a:lnTo>
                    <a:pt x="354121" y="790015"/>
                  </a:lnTo>
                  <a:lnTo>
                    <a:pt x="0" y="513552"/>
                  </a:lnTo>
                  <a:lnTo>
                    <a:pt x="105097" y="383045"/>
                  </a:lnTo>
                  <a:cubicBezTo>
                    <a:pt x="221310" y="255182"/>
                    <a:pt x="352650" y="141316"/>
                    <a:pt x="496291" y="44274"/>
                  </a:cubicBezTo>
                  <a:lnTo>
                    <a:pt x="569166" y="1"/>
                  </a:lnTo>
                  <a:lnTo>
                    <a:pt x="569166" y="0"/>
                  </a:lnTo>
                  <a:lnTo>
                    <a:pt x="569166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8" name="PC.WC.3">
              <a:extLst>
                <a:ext uri="{FF2B5EF4-FFF2-40B4-BE49-F238E27FC236}">
                  <a16:creationId xmlns:a16="http://schemas.microsoft.com/office/drawing/2014/main" id="{00000000-0008-0000-0800-00000C010000}"/>
                </a:ext>
              </a:extLst>
            </xdr:cNvPr>
            <xdr:cNvSpPr/>
          </xdr:nvSpPr>
          <xdr:spPr>
            <a:xfrm>
              <a:off x="1795582" y="1696887"/>
              <a:ext cx="688229" cy="684212"/>
            </a:xfrm>
            <a:custGeom>
              <a:avLst/>
              <a:gdLst>
                <a:gd name="connsiteX0" fmla="*/ 451637 w 688229"/>
                <a:gd name="connsiteY0" fmla="*/ 0 h 684212"/>
                <a:gd name="connsiteX1" fmla="*/ 688229 w 688229"/>
                <a:gd name="connsiteY1" fmla="*/ 382264 h 684212"/>
                <a:gd name="connsiteX2" fmla="*/ 645369 w 688229"/>
                <a:gd name="connsiteY2" fmla="*/ 408302 h 684212"/>
                <a:gd name="connsiteX3" fmla="*/ 417172 w 688229"/>
                <a:gd name="connsiteY3" fmla="*/ 605918 h 684212"/>
                <a:gd name="connsiteX4" fmla="*/ 354122 w 688229"/>
                <a:gd name="connsiteY4" fmla="*/ 684212 h 684212"/>
                <a:gd name="connsiteX5" fmla="*/ 0 w 688229"/>
                <a:gd name="connsiteY5" fmla="*/ 407749 h 684212"/>
                <a:gd name="connsiteX6" fmla="*/ 84074 w 688229"/>
                <a:gd name="connsiteY6" fmla="*/ 303348 h 684212"/>
                <a:gd name="connsiteX7" fmla="*/ 393770 w 688229"/>
                <a:gd name="connsiteY7" fmla="*/ 35155 h 684212"/>
                <a:gd name="connsiteX8" fmla="*/ 451637 w 688229"/>
                <a:gd name="connsiteY8" fmla="*/ 0 h 6842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88229" h="684212">
                  <a:moveTo>
                    <a:pt x="451637" y="0"/>
                  </a:moveTo>
                  <a:lnTo>
                    <a:pt x="688229" y="382264"/>
                  </a:lnTo>
                  <a:lnTo>
                    <a:pt x="645369" y="408302"/>
                  </a:lnTo>
                  <a:cubicBezTo>
                    <a:pt x="561579" y="464910"/>
                    <a:pt x="484963" y="531332"/>
                    <a:pt x="417172" y="605918"/>
                  </a:cubicBezTo>
                  <a:lnTo>
                    <a:pt x="354122" y="684212"/>
                  </a:lnTo>
                  <a:lnTo>
                    <a:pt x="0" y="407749"/>
                  </a:lnTo>
                  <a:lnTo>
                    <a:pt x="84074" y="303348"/>
                  </a:lnTo>
                  <a:cubicBezTo>
                    <a:pt x="176076" y="202124"/>
                    <a:pt x="280054" y="111980"/>
                    <a:pt x="393770" y="35155"/>
                  </a:cubicBezTo>
                  <a:lnTo>
                    <a:pt x="451637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69" name="Freeform 268">
              <a:extLst>
                <a:ext uri="{FF2B5EF4-FFF2-40B4-BE49-F238E27FC236}">
                  <a16:creationId xmlns:a16="http://schemas.microsoft.com/office/drawing/2014/main" id="{00000000-0008-0000-0800-00000D010000}"/>
                </a:ext>
              </a:extLst>
            </xdr:cNvPr>
            <xdr:cNvSpPr/>
          </xdr:nvSpPr>
          <xdr:spPr>
            <a:xfrm>
              <a:off x="1102296" y="1828174"/>
              <a:ext cx="339165" cy="621585"/>
            </a:xfrm>
            <a:custGeom>
              <a:avLst/>
              <a:gdLst>
                <a:gd name="connsiteX0" fmla="*/ 339165 w 339165"/>
                <a:gd name="connsiteY0" fmla="*/ 0 h 621585"/>
                <a:gd name="connsiteX1" fmla="*/ 339165 w 339165"/>
                <a:gd name="connsiteY1" fmla="*/ 0 h 621585"/>
                <a:gd name="connsiteX2" fmla="*/ 281642 w 339165"/>
                <a:gd name="connsiteY2" fmla="*/ 71431 h 621585"/>
                <a:gd name="connsiteX3" fmla="*/ 32958 w 339165"/>
                <a:gd name="connsiteY3" fmla="*/ 529810 h 621585"/>
                <a:gd name="connsiteX4" fmla="*/ 1 w 339165"/>
                <a:gd name="connsiteY4" fmla="*/ 621585 h 621585"/>
                <a:gd name="connsiteX5" fmla="*/ 0 w 339165"/>
                <a:gd name="connsiteY5" fmla="*/ 621585 h 621585"/>
                <a:gd name="connsiteX6" fmla="*/ 32958 w 339165"/>
                <a:gd name="connsiteY6" fmla="*/ 529809 h 621585"/>
                <a:gd name="connsiteX7" fmla="*/ 281642 w 339165"/>
                <a:gd name="connsiteY7" fmla="*/ 71430 h 621585"/>
                <a:gd name="connsiteX8" fmla="*/ 339165 w 339165"/>
                <a:gd name="connsiteY8" fmla="*/ 0 h 6215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339165" h="621585">
                  <a:moveTo>
                    <a:pt x="339165" y="0"/>
                  </a:moveTo>
                  <a:lnTo>
                    <a:pt x="339165" y="0"/>
                  </a:lnTo>
                  <a:lnTo>
                    <a:pt x="281642" y="71431"/>
                  </a:lnTo>
                  <a:cubicBezTo>
                    <a:pt x="181263" y="212584"/>
                    <a:pt x="97426" y="366319"/>
                    <a:pt x="32958" y="529810"/>
                  </a:cubicBezTo>
                  <a:lnTo>
                    <a:pt x="1" y="621585"/>
                  </a:lnTo>
                  <a:lnTo>
                    <a:pt x="0" y="621585"/>
                  </a:lnTo>
                  <a:lnTo>
                    <a:pt x="32958" y="529809"/>
                  </a:lnTo>
                  <a:cubicBezTo>
                    <a:pt x="97426" y="366318"/>
                    <a:pt x="181263" y="212583"/>
                    <a:pt x="281642" y="71430"/>
                  </a:cubicBezTo>
                  <a:lnTo>
                    <a:pt x="339165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70" name="Freeform 269">
              <a:extLst>
                <a:ext uri="{FF2B5EF4-FFF2-40B4-BE49-F238E27FC236}">
                  <a16:creationId xmlns:a16="http://schemas.microsoft.com/office/drawing/2014/main" id="{00000000-0008-0000-0800-00000E010000}"/>
                </a:ext>
              </a:extLst>
            </xdr:cNvPr>
            <xdr:cNvSpPr/>
          </xdr:nvSpPr>
          <xdr:spPr>
            <a:xfrm>
              <a:off x="2149704" y="2381101"/>
              <a:ext cx="357458" cy="279067"/>
            </a:xfrm>
            <a:custGeom>
              <a:avLst/>
              <a:gdLst>
                <a:gd name="connsiteX0" fmla="*/ 1 w 357458"/>
                <a:gd name="connsiteY0" fmla="*/ 0 h 279067"/>
                <a:gd name="connsiteX1" fmla="*/ 354122 w 357458"/>
                <a:gd name="connsiteY1" fmla="*/ 276462 h 279067"/>
                <a:gd name="connsiteX2" fmla="*/ 357458 w 357458"/>
                <a:gd name="connsiteY2" fmla="*/ 279066 h 279067"/>
                <a:gd name="connsiteX3" fmla="*/ 357457 w 357458"/>
                <a:gd name="connsiteY3" fmla="*/ 279067 h 279067"/>
                <a:gd name="connsiteX4" fmla="*/ 354122 w 357458"/>
                <a:gd name="connsiteY4" fmla="*/ 276463 h 279067"/>
                <a:gd name="connsiteX5" fmla="*/ 0 w 357458"/>
                <a:gd name="connsiteY5" fmla="*/ 0 h 279067"/>
                <a:gd name="connsiteX6" fmla="*/ 1 w 357458"/>
                <a:gd name="connsiteY6" fmla="*/ 0 h 27906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357458" h="279067">
                  <a:moveTo>
                    <a:pt x="1" y="0"/>
                  </a:moveTo>
                  <a:lnTo>
                    <a:pt x="354122" y="276462"/>
                  </a:lnTo>
                  <a:lnTo>
                    <a:pt x="357458" y="279066"/>
                  </a:lnTo>
                  <a:lnTo>
                    <a:pt x="357457" y="279067"/>
                  </a:lnTo>
                  <a:lnTo>
                    <a:pt x="354122" y="276463"/>
                  </a:lnTo>
                  <a:lnTo>
                    <a:pt x="0" y="0"/>
                  </a:lnTo>
                  <a:lnTo>
                    <a:pt x="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71" name="PC.WC.1">
              <a:extLst>
                <a:ext uri="{FF2B5EF4-FFF2-40B4-BE49-F238E27FC236}">
                  <a16:creationId xmlns:a16="http://schemas.microsoft.com/office/drawing/2014/main" id="{00000000-0008-0000-0800-00000F010000}"/>
                </a:ext>
              </a:extLst>
            </xdr:cNvPr>
            <xdr:cNvSpPr/>
          </xdr:nvSpPr>
          <xdr:spPr>
            <a:xfrm>
              <a:off x="2507162" y="2463946"/>
              <a:ext cx="644524" cy="695457"/>
            </a:xfrm>
            <a:custGeom>
              <a:avLst/>
              <a:gdLst>
                <a:gd name="connsiteX0" fmla="*/ 214807 w 644524"/>
                <a:gd name="connsiteY0" fmla="*/ 0 h 695457"/>
                <a:gd name="connsiteX1" fmla="*/ 644524 w 644524"/>
                <a:gd name="connsiteY1" fmla="*/ 694299 h 695457"/>
                <a:gd name="connsiteX2" fmla="*/ 643807 w 644524"/>
                <a:gd name="connsiteY2" fmla="*/ 695457 h 695457"/>
                <a:gd name="connsiteX3" fmla="*/ 636011 w 644524"/>
                <a:gd name="connsiteY3" fmla="*/ 692757 h 695457"/>
                <a:gd name="connsiteX4" fmla="*/ 636008 w 644524"/>
                <a:gd name="connsiteY4" fmla="*/ 692754 h 695457"/>
                <a:gd name="connsiteX5" fmla="*/ 636006 w 644524"/>
                <a:gd name="connsiteY5" fmla="*/ 692754 h 695457"/>
                <a:gd name="connsiteX6" fmla="*/ 0 w 644524"/>
                <a:gd name="connsiteY6" fmla="*/ 196221 h 695457"/>
                <a:gd name="connsiteX7" fmla="*/ 68418 w 644524"/>
                <a:gd name="connsiteY7" fmla="*/ 113297 h 695457"/>
                <a:gd name="connsiteX8" fmla="*/ 188296 w 644524"/>
                <a:gd name="connsiteY8" fmla="*/ 14389 h 695457"/>
                <a:gd name="connsiteX9" fmla="*/ 214807 w 644524"/>
                <a:gd name="connsiteY9" fmla="*/ 0 h 69545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644524" h="695457">
                  <a:moveTo>
                    <a:pt x="214807" y="0"/>
                  </a:moveTo>
                  <a:lnTo>
                    <a:pt x="644524" y="694299"/>
                  </a:lnTo>
                  <a:lnTo>
                    <a:pt x="643807" y="695457"/>
                  </a:lnTo>
                  <a:lnTo>
                    <a:pt x="636011" y="692757"/>
                  </a:lnTo>
                  <a:lnTo>
                    <a:pt x="636008" y="692754"/>
                  </a:lnTo>
                  <a:lnTo>
                    <a:pt x="636006" y="692754"/>
                  </a:lnTo>
                  <a:lnTo>
                    <a:pt x="0" y="196221"/>
                  </a:lnTo>
                  <a:lnTo>
                    <a:pt x="68418" y="113297"/>
                  </a:lnTo>
                  <a:cubicBezTo>
                    <a:pt x="105064" y="76652"/>
                    <a:pt x="145204" y="43502"/>
                    <a:pt x="188296" y="14389"/>
                  </a:cubicBezTo>
                  <a:lnTo>
                    <a:pt x="214807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72" name="PC.SC.1">
              <a:extLst>
                <a:ext uri="{FF2B5EF4-FFF2-40B4-BE49-F238E27FC236}">
                  <a16:creationId xmlns:a16="http://schemas.microsoft.com/office/drawing/2014/main" id="{00000000-0008-0000-0800-000010010000}"/>
                </a:ext>
              </a:extLst>
            </xdr:cNvPr>
            <xdr:cNvSpPr/>
          </xdr:nvSpPr>
          <xdr:spPr>
            <a:xfrm>
              <a:off x="2380796" y="2660168"/>
              <a:ext cx="762370" cy="496530"/>
            </a:xfrm>
            <a:custGeom>
              <a:avLst/>
              <a:gdLst>
                <a:gd name="connsiteX0" fmla="*/ 126365 w 762370"/>
                <a:gd name="connsiteY0" fmla="*/ 0 h 496531"/>
                <a:gd name="connsiteX1" fmla="*/ 762370 w 762370"/>
                <a:gd name="connsiteY1" fmla="*/ 496531 h 496531"/>
                <a:gd name="connsiteX2" fmla="*/ 0 w 762370"/>
                <a:gd name="connsiteY2" fmla="*/ 232452 h 496531"/>
                <a:gd name="connsiteX3" fmla="*/ 21195 w 762370"/>
                <a:gd name="connsiteY3" fmla="*/ 174543 h 496531"/>
                <a:gd name="connsiteX4" fmla="*/ 95876 w 762370"/>
                <a:gd name="connsiteY4" fmla="*/ 36953 h 496531"/>
                <a:gd name="connsiteX5" fmla="*/ 126365 w 762370"/>
                <a:gd name="connsiteY5" fmla="*/ 0 h 49653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762370" h="496531">
                  <a:moveTo>
                    <a:pt x="126365" y="0"/>
                  </a:moveTo>
                  <a:lnTo>
                    <a:pt x="762370" y="496531"/>
                  </a:lnTo>
                  <a:lnTo>
                    <a:pt x="0" y="232452"/>
                  </a:lnTo>
                  <a:lnTo>
                    <a:pt x="21195" y="174543"/>
                  </a:lnTo>
                  <a:cubicBezTo>
                    <a:pt x="41689" y="126090"/>
                    <a:pt x="66764" y="80046"/>
                    <a:pt x="95876" y="36953"/>
                  </a:cubicBezTo>
                  <a:lnTo>
                    <a:pt x="126365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73" name="Freeform 272">
              <a:extLst>
                <a:ext uri="{FF2B5EF4-FFF2-40B4-BE49-F238E27FC236}">
                  <a16:creationId xmlns:a16="http://schemas.microsoft.com/office/drawing/2014/main" id="{00000000-0008-0000-0800-000011010000}"/>
                </a:ext>
              </a:extLst>
            </xdr:cNvPr>
            <xdr:cNvSpPr/>
          </xdr:nvSpPr>
          <xdr:spPr>
            <a:xfrm>
              <a:off x="1954362" y="2744907"/>
              <a:ext cx="426434" cy="147713"/>
            </a:xfrm>
            <a:custGeom>
              <a:avLst/>
              <a:gdLst>
                <a:gd name="connsiteX0" fmla="*/ 0 w 426434"/>
                <a:gd name="connsiteY0" fmla="*/ 0 h 147713"/>
                <a:gd name="connsiteX1" fmla="*/ 424602 w 426434"/>
                <a:gd name="connsiteY1" fmla="*/ 147078 h 147713"/>
                <a:gd name="connsiteX2" fmla="*/ 426434 w 426434"/>
                <a:gd name="connsiteY2" fmla="*/ 147713 h 147713"/>
                <a:gd name="connsiteX3" fmla="*/ 426434 w 426434"/>
                <a:gd name="connsiteY3" fmla="*/ 147713 h 147713"/>
                <a:gd name="connsiteX4" fmla="*/ 424601 w 426434"/>
                <a:gd name="connsiteY4" fmla="*/ 147078 h 147713"/>
                <a:gd name="connsiteX5" fmla="*/ 0 w 426434"/>
                <a:gd name="connsiteY5" fmla="*/ 0 h 147713"/>
                <a:gd name="connsiteX6" fmla="*/ 0 w 426434"/>
                <a:gd name="connsiteY6" fmla="*/ 0 h 14771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426434" h="147713">
                  <a:moveTo>
                    <a:pt x="0" y="0"/>
                  </a:moveTo>
                  <a:lnTo>
                    <a:pt x="424602" y="147078"/>
                  </a:lnTo>
                  <a:lnTo>
                    <a:pt x="426434" y="147713"/>
                  </a:lnTo>
                  <a:lnTo>
                    <a:pt x="426434" y="147713"/>
                  </a:lnTo>
                  <a:lnTo>
                    <a:pt x="424601" y="147078"/>
                  </a:ln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74" name="PC.SP.1">
              <a:extLst>
                <a:ext uri="{FF2B5EF4-FFF2-40B4-BE49-F238E27FC236}">
                  <a16:creationId xmlns:a16="http://schemas.microsoft.com/office/drawing/2014/main" id="{00000000-0008-0000-0800-000012010000}"/>
                </a:ext>
              </a:extLst>
            </xdr:cNvPr>
            <xdr:cNvSpPr/>
          </xdr:nvSpPr>
          <xdr:spPr>
            <a:xfrm>
              <a:off x="2338338" y="2892620"/>
              <a:ext cx="810256" cy="268313"/>
            </a:xfrm>
            <a:custGeom>
              <a:avLst/>
              <a:gdLst>
                <a:gd name="connsiteX0" fmla="*/ 42459 w 810256"/>
                <a:gd name="connsiteY0" fmla="*/ 0 h 268313"/>
                <a:gd name="connsiteX1" fmla="*/ 804830 w 810256"/>
                <a:gd name="connsiteY1" fmla="*/ 264079 h 268313"/>
                <a:gd name="connsiteX2" fmla="*/ 804832 w 810256"/>
                <a:gd name="connsiteY2" fmla="*/ 264081 h 268313"/>
                <a:gd name="connsiteX3" fmla="*/ 804836 w 810256"/>
                <a:gd name="connsiteY3" fmla="*/ 264083 h 268313"/>
                <a:gd name="connsiteX4" fmla="*/ 810256 w 810256"/>
                <a:gd name="connsiteY4" fmla="*/ 268313 h 268313"/>
                <a:gd name="connsiteX5" fmla="*/ 505 w 810256"/>
                <a:gd name="connsiteY5" fmla="*/ 267385 h 268313"/>
                <a:gd name="connsiteX6" fmla="*/ 0 w 810256"/>
                <a:gd name="connsiteY6" fmla="*/ 257380 h 268313"/>
                <a:gd name="connsiteX7" fmla="*/ 36416 w 810256"/>
                <a:gd name="connsiteY7" fmla="*/ 16511 h 268313"/>
                <a:gd name="connsiteX8" fmla="*/ 42459 w 810256"/>
                <a:gd name="connsiteY8" fmla="*/ 0 h 26831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810256" h="268313">
                  <a:moveTo>
                    <a:pt x="42459" y="0"/>
                  </a:moveTo>
                  <a:lnTo>
                    <a:pt x="804830" y="264079"/>
                  </a:lnTo>
                  <a:lnTo>
                    <a:pt x="804832" y="264081"/>
                  </a:lnTo>
                  <a:lnTo>
                    <a:pt x="804836" y="264083"/>
                  </a:lnTo>
                  <a:lnTo>
                    <a:pt x="810256" y="268313"/>
                  </a:lnTo>
                  <a:lnTo>
                    <a:pt x="505" y="267385"/>
                  </a:lnTo>
                  <a:lnTo>
                    <a:pt x="0" y="257380"/>
                  </a:lnTo>
                  <a:cubicBezTo>
                    <a:pt x="0" y="173502"/>
                    <a:pt x="12750" y="92601"/>
                    <a:pt x="36416" y="16511"/>
                  </a:cubicBezTo>
                  <a:lnTo>
                    <a:pt x="42459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75" name="PC.WC.2">
              <a:extLst>
                <a:ext uri="{FF2B5EF4-FFF2-40B4-BE49-F238E27FC236}">
                  <a16:creationId xmlns:a16="http://schemas.microsoft.com/office/drawing/2014/main" id="{00000000-0008-0000-0800-000013010000}"/>
                </a:ext>
              </a:extLst>
            </xdr:cNvPr>
            <xdr:cNvSpPr/>
          </xdr:nvSpPr>
          <xdr:spPr>
            <a:xfrm>
              <a:off x="2149705" y="2079152"/>
              <a:ext cx="572264" cy="581015"/>
            </a:xfrm>
            <a:custGeom>
              <a:avLst/>
              <a:gdLst>
                <a:gd name="connsiteX0" fmla="*/ 334106 w 572264"/>
                <a:gd name="connsiteY0" fmla="*/ 0 h 581015"/>
                <a:gd name="connsiteX1" fmla="*/ 571533 w 572264"/>
                <a:gd name="connsiteY1" fmla="*/ 383613 h 581015"/>
                <a:gd name="connsiteX2" fmla="*/ 572264 w 572264"/>
                <a:gd name="connsiteY2" fmla="*/ 384794 h 581015"/>
                <a:gd name="connsiteX3" fmla="*/ 545753 w 572264"/>
                <a:gd name="connsiteY3" fmla="*/ 399183 h 581015"/>
                <a:gd name="connsiteX4" fmla="*/ 425875 w 572264"/>
                <a:gd name="connsiteY4" fmla="*/ 498091 h 581015"/>
                <a:gd name="connsiteX5" fmla="*/ 357457 w 572264"/>
                <a:gd name="connsiteY5" fmla="*/ 581015 h 581015"/>
                <a:gd name="connsiteX6" fmla="*/ 354121 w 572264"/>
                <a:gd name="connsiteY6" fmla="*/ 578411 h 581015"/>
                <a:gd name="connsiteX7" fmla="*/ 0 w 572264"/>
                <a:gd name="connsiteY7" fmla="*/ 301949 h 581015"/>
                <a:gd name="connsiteX8" fmla="*/ 63049 w 572264"/>
                <a:gd name="connsiteY8" fmla="*/ 223654 h 581015"/>
                <a:gd name="connsiteX9" fmla="*/ 291246 w 572264"/>
                <a:gd name="connsiteY9" fmla="*/ 26038 h 581015"/>
                <a:gd name="connsiteX10" fmla="*/ 334106 w 572264"/>
                <a:gd name="connsiteY10" fmla="*/ 0 h 58101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72264" h="581015">
                  <a:moveTo>
                    <a:pt x="334106" y="0"/>
                  </a:moveTo>
                  <a:lnTo>
                    <a:pt x="571533" y="383613"/>
                  </a:lnTo>
                  <a:lnTo>
                    <a:pt x="572264" y="384794"/>
                  </a:lnTo>
                  <a:lnTo>
                    <a:pt x="545753" y="399183"/>
                  </a:lnTo>
                  <a:cubicBezTo>
                    <a:pt x="502661" y="428296"/>
                    <a:pt x="462521" y="461446"/>
                    <a:pt x="425875" y="498091"/>
                  </a:cubicBezTo>
                  <a:lnTo>
                    <a:pt x="357457" y="581015"/>
                  </a:lnTo>
                  <a:lnTo>
                    <a:pt x="354121" y="578411"/>
                  </a:lnTo>
                  <a:lnTo>
                    <a:pt x="0" y="301949"/>
                  </a:lnTo>
                  <a:lnTo>
                    <a:pt x="63049" y="223654"/>
                  </a:lnTo>
                  <a:cubicBezTo>
                    <a:pt x="130840" y="149068"/>
                    <a:pt x="207456" y="82646"/>
                    <a:pt x="291246" y="26038"/>
                  </a:cubicBezTo>
                  <a:lnTo>
                    <a:pt x="334106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76" name="PC.SC.2">
              <a:extLst>
                <a:ext uri="{FF2B5EF4-FFF2-40B4-BE49-F238E27FC236}">
                  <a16:creationId xmlns:a16="http://schemas.microsoft.com/office/drawing/2014/main" id="{00000000-0008-0000-0800-000014010000}"/>
                </a:ext>
              </a:extLst>
            </xdr:cNvPr>
            <xdr:cNvSpPr/>
          </xdr:nvSpPr>
          <xdr:spPr>
            <a:xfrm>
              <a:off x="1954361" y="2381100"/>
              <a:ext cx="552800" cy="511520"/>
            </a:xfrm>
            <a:custGeom>
              <a:avLst/>
              <a:gdLst>
                <a:gd name="connsiteX0" fmla="*/ 195343 w 552800"/>
                <a:gd name="connsiteY0" fmla="*/ 0 h 511520"/>
                <a:gd name="connsiteX1" fmla="*/ 195344 w 552800"/>
                <a:gd name="connsiteY1" fmla="*/ 1 h 511520"/>
                <a:gd name="connsiteX2" fmla="*/ 195343 w 552800"/>
                <a:gd name="connsiteY2" fmla="*/ 1 h 511520"/>
                <a:gd name="connsiteX3" fmla="*/ 549465 w 552800"/>
                <a:gd name="connsiteY3" fmla="*/ 276464 h 511520"/>
                <a:gd name="connsiteX4" fmla="*/ 552800 w 552800"/>
                <a:gd name="connsiteY4" fmla="*/ 279068 h 511520"/>
                <a:gd name="connsiteX5" fmla="*/ 522311 w 552800"/>
                <a:gd name="connsiteY5" fmla="*/ 316021 h 511520"/>
                <a:gd name="connsiteX6" fmla="*/ 447630 w 552800"/>
                <a:gd name="connsiteY6" fmla="*/ 453611 h 511520"/>
                <a:gd name="connsiteX7" fmla="*/ 426435 w 552800"/>
                <a:gd name="connsiteY7" fmla="*/ 511520 h 511520"/>
                <a:gd name="connsiteX8" fmla="*/ 424603 w 552800"/>
                <a:gd name="connsiteY8" fmla="*/ 510885 h 511520"/>
                <a:gd name="connsiteX9" fmla="*/ 1 w 552800"/>
                <a:gd name="connsiteY9" fmla="*/ 363807 h 511520"/>
                <a:gd name="connsiteX10" fmla="*/ 1 w 552800"/>
                <a:gd name="connsiteY10" fmla="*/ 363807 h 511520"/>
                <a:gd name="connsiteX11" fmla="*/ 0 w 552800"/>
                <a:gd name="connsiteY11" fmla="*/ 363807 h 511520"/>
                <a:gd name="connsiteX12" fmla="*/ 18466 w 552800"/>
                <a:gd name="connsiteY12" fmla="*/ 306890 h 511520"/>
                <a:gd name="connsiteX13" fmla="*/ 163531 w 552800"/>
                <a:gd name="connsiteY13" fmla="*/ 39502 h 511520"/>
                <a:gd name="connsiteX14" fmla="*/ 195343 w 552800"/>
                <a:gd name="connsiteY14" fmla="*/ 0 h 5115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</a:cxnLst>
              <a:rect l="l" t="t" r="r" b="b"/>
              <a:pathLst>
                <a:path w="552800" h="511520">
                  <a:moveTo>
                    <a:pt x="195343" y="0"/>
                  </a:moveTo>
                  <a:lnTo>
                    <a:pt x="195344" y="1"/>
                  </a:lnTo>
                  <a:lnTo>
                    <a:pt x="195343" y="1"/>
                  </a:lnTo>
                  <a:lnTo>
                    <a:pt x="549465" y="276464"/>
                  </a:lnTo>
                  <a:lnTo>
                    <a:pt x="552800" y="279068"/>
                  </a:lnTo>
                  <a:lnTo>
                    <a:pt x="522311" y="316021"/>
                  </a:lnTo>
                  <a:cubicBezTo>
                    <a:pt x="493199" y="359114"/>
                    <a:pt x="468124" y="405158"/>
                    <a:pt x="447630" y="453611"/>
                  </a:cubicBezTo>
                  <a:lnTo>
                    <a:pt x="426435" y="511520"/>
                  </a:lnTo>
                  <a:lnTo>
                    <a:pt x="424603" y="510885"/>
                  </a:lnTo>
                  <a:lnTo>
                    <a:pt x="1" y="363807"/>
                  </a:lnTo>
                  <a:lnTo>
                    <a:pt x="1" y="363807"/>
                  </a:lnTo>
                  <a:lnTo>
                    <a:pt x="0" y="363807"/>
                  </a:lnTo>
                  <a:lnTo>
                    <a:pt x="18466" y="306890"/>
                  </a:lnTo>
                  <a:cubicBezTo>
                    <a:pt x="56073" y="211521"/>
                    <a:pt x="104978" y="121841"/>
                    <a:pt x="163531" y="39502"/>
                  </a:cubicBezTo>
                  <a:lnTo>
                    <a:pt x="19534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78" name="PC.SP.2">
              <a:extLst>
                <a:ext uri="{FF2B5EF4-FFF2-40B4-BE49-F238E27FC236}">
                  <a16:creationId xmlns:a16="http://schemas.microsoft.com/office/drawing/2014/main" id="{00000000-0008-0000-0800-000016010000}"/>
                </a:ext>
              </a:extLst>
            </xdr:cNvPr>
            <xdr:cNvSpPr/>
          </xdr:nvSpPr>
          <xdr:spPr>
            <a:xfrm>
              <a:off x="1885430" y="2744907"/>
              <a:ext cx="495366" cy="415098"/>
            </a:xfrm>
            <a:custGeom>
              <a:avLst/>
              <a:gdLst>
                <a:gd name="connsiteX0" fmla="*/ 68932 w 495366"/>
                <a:gd name="connsiteY0" fmla="*/ 0 h 415098"/>
                <a:gd name="connsiteX1" fmla="*/ 493533 w 495366"/>
                <a:gd name="connsiteY1" fmla="*/ 147078 h 415098"/>
                <a:gd name="connsiteX2" fmla="*/ 495366 w 495366"/>
                <a:gd name="connsiteY2" fmla="*/ 147713 h 415098"/>
                <a:gd name="connsiteX3" fmla="*/ 489323 w 495366"/>
                <a:gd name="connsiteY3" fmla="*/ 164224 h 415098"/>
                <a:gd name="connsiteX4" fmla="*/ 452907 w 495366"/>
                <a:gd name="connsiteY4" fmla="*/ 405093 h 415098"/>
                <a:gd name="connsiteX5" fmla="*/ 453412 w 495366"/>
                <a:gd name="connsiteY5" fmla="*/ 415098 h 415098"/>
                <a:gd name="connsiteX6" fmla="*/ 450505 w 495366"/>
                <a:gd name="connsiteY6" fmla="*/ 415095 h 415098"/>
                <a:gd name="connsiteX7" fmla="*/ 479 w 495366"/>
                <a:gd name="connsiteY7" fmla="*/ 414579 h 415098"/>
                <a:gd name="connsiteX8" fmla="*/ 0 w 495366"/>
                <a:gd name="connsiteY8" fmla="*/ 405094 h 415098"/>
                <a:gd name="connsiteX9" fmla="*/ 39668 w 495366"/>
                <a:gd name="connsiteY9" fmla="*/ 90200 h 415098"/>
                <a:gd name="connsiteX10" fmla="*/ 68932 w 495366"/>
                <a:gd name="connsiteY10" fmla="*/ 0 h 41509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495366" h="415098">
                  <a:moveTo>
                    <a:pt x="68932" y="0"/>
                  </a:moveTo>
                  <a:lnTo>
                    <a:pt x="493533" y="147078"/>
                  </a:lnTo>
                  <a:lnTo>
                    <a:pt x="495366" y="147713"/>
                  </a:lnTo>
                  <a:lnTo>
                    <a:pt x="489323" y="164224"/>
                  </a:lnTo>
                  <a:cubicBezTo>
                    <a:pt x="465657" y="240314"/>
                    <a:pt x="452907" y="321215"/>
                    <a:pt x="452907" y="405093"/>
                  </a:cubicBezTo>
                  <a:lnTo>
                    <a:pt x="453412" y="415098"/>
                  </a:lnTo>
                  <a:lnTo>
                    <a:pt x="450505" y="415095"/>
                  </a:lnTo>
                  <a:lnTo>
                    <a:pt x="479" y="414579"/>
                  </a:lnTo>
                  <a:lnTo>
                    <a:pt x="0" y="405094"/>
                  </a:lnTo>
                  <a:cubicBezTo>
                    <a:pt x="0" y="296363"/>
                    <a:pt x="13773" y="190848"/>
                    <a:pt x="39668" y="90200"/>
                  </a:cubicBezTo>
                  <a:lnTo>
                    <a:pt x="6893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0" name="Freeform 279">
              <a:extLst>
                <a:ext uri="{FF2B5EF4-FFF2-40B4-BE49-F238E27FC236}">
                  <a16:creationId xmlns:a16="http://schemas.microsoft.com/office/drawing/2014/main" id="{00000000-0008-0000-0800-000018010000}"/>
                </a:ext>
              </a:extLst>
            </xdr:cNvPr>
            <xdr:cNvSpPr/>
          </xdr:nvSpPr>
          <xdr:spPr>
            <a:xfrm>
              <a:off x="1529759" y="2104636"/>
              <a:ext cx="265823" cy="493192"/>
            </a:xfrm>
            <a:custGeom>
              <a:avLst/>
              <a:gdLst>
                <a:gd name="connsiteX0" fmla="*/ 265823 w 265823"/>
                <a:gd name="connsiteY0" fmla="*/ 0 h 493192"/>
                <a:gd name="connsiteX1" fmla="*/ 265823 w 265823"/>
                <a:gd name="connsiteY1" fmla="*/ 0 h 493192"/>
                <a:gd name="connsiteX2" fmla="*/ 221156 w 265823"/>
                <a:gd name="connsiteY2" fmla="*/ 55467 h 493192"/>
                <a:gd name="connsiteX3" fmla="*/ 24281 w 265823"/>
                <a:gd name="connsiteY3" fmla="*/ 418351 h 493192"/>
                <a:gd name="connsiteX4" fmla="*/ 0 w 265823"/>
                <a:gd name="connsiteY4" fmla="*/ 493192 h 493192"/>
                <a:gd name="connsiteX5" fmla="*/ 0 w 265823"/>
                <a:gd name="connsiteY5" fmla="*/ 493192 h 493192"/>
                <a:gd name="connsiteX6" fmla="*/ 24281 w 265823"/>
                <a:gd name="connsiteY6" fmla="*/ 418350 h 493192"/>
                <a:gd name="connsiteX7" fmla="*/ 221156 w 265823"/>
                <a:gd name="connsiteY7" fmla="*/ 55466 h 493192"/>
                <a:gd name="connsiteX8" fmla="*/ 265823 w 265823"/>
                <a:gd name="connsiteY8" fmla="*/ 0 h 49319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265823" h="493192">
                  <a:moveTo>
                    <a:pt x="265823" y="0"/>
                  </a:moveTo>
                  <a:lnTo>
                    <a:pt x="265823" y="0"/>
                  </a:lnTo>
                  <a:lnTo>
                    <a:pt x="221156" y="55467"/>
                  </a:lnTo>
                  <a:cubicBezTo>
                    <a:pt x="141690" y="167213"/>
                    <a:pt x="75319" y="288920"/>
                    <a:pt x="24281" y="418351"/>
                  </a:cubicBezTo>
                  <a:lnTo>
                    <a:pt x="0" y="493192"/>
                  </a:lnTo>
                  <a:lnTo>
                    <a:pt x="0" y="493192"/>
                  </a:lnTo>
                  <a:lnTo>
                    <a:pt x="24281" y="418350"/>
                  </a:lnTo>
                  <a:cubicBezTo>
                    <a:pt x="75319" y="288919"/>
                    <a:pt x="141690" y="167212"/>
                    <a:pt x="221156" y="55466"/>
                  </a:cubicBezTo>
                  <a:lnTo>
                    <a:pt x="265823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1" name="PC.SP.5">
              <a:extLst>
                <a:ext uri="{FF2B5EF4-FFF2-40B4-BE49-F238E27FC236}">
                  <a16:creationId xmlns:a16="http://schemas.microsoft.com/office/drawing/2014/main" id="{00000000-0008-0000-0800-000019010000}"/>
                </a:ext>
              </a:extLst>
            </xdr:cNvPr>
            <xdr:cNvSpPr/>
          </xdr:nvSpPr>
          <xdr:spPr>
            <a:xfrm>
              <a:off x="445429" y="2273034"/>
              <a:ext cx="656867" cy="885420"/>
            </a:xfrm>
            <a:custGeom>
              <a:avLst/>
              <a:gdLst>
                <a:gd name="connsiteX0" fmla="*/ 146681 w 656867"/>
                <a:gd name="connsiteY0" fmla="*/ 0 h 885420"/>
                <a:gd name="connsiteX1" fmla="*/ 656867 w 656867"/>
                <a:gd name="connsiteY1" fmla="*/ 176724 h 885420"/>
                <a:gd name="connsiteX2" fmla="*/ 645150 w 656867"/>
                <a:gd name="connsiteY2" fmla="*/ 209352 h 885420"/>
                <a:gd name="connsiteX3" fmla="*/ 540000 w 656867"/>
                <a:gd name="connsiteY3" fmla="*/ 876966 h 885420"/>
                <a:gd name="connsiteX4" fmla="*/ 540000 w 656867"/>
                <a:gd name="connsiteY4" fmla="*/ 876967 h 885420"/>
                <a:gd name="connsiteX5" fmla="*/ 540000 w 656867"/>
                <a:gd name="connsiteY5" fmla="*/ 876967 h 885420"/>
                <a:gd name="connsiteX6" fmla="*/ 540427 w 656867"/>
                <a:gd name="connsiteY6" fmla="*/ 885420 h 885420"/>
                <a:gd name="connsiteX7" fmla="*/ 396 w 656867"/>
                <a:gd name="connsiteY7" fmla="*/ 884800 h 885420"/>
                <a:gd name="connsiteX8" fmla="*/ 0 w 656867"/>
                <a:gd name="connsiteY8" fmla="*/ 876967 h 885420"/>
                <a:gd name="connsiteX9" fmla="*/ 131437 w 656867"/>
                <a:gd name="connsiteY9" fmla="*/ 42449 h 885420"/>
                <a:gd name="connsiteX10" fmla="*/ 146681 w 656867"/>
                <a:gd name="connsiteY10" fmla="*/ 0 h 8854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56867" h="885420">
                  <a:moveTo>
                    <a:pt x="146681" y="0"/>
                  </a:moveTo>
                  <a:lnTo>
                    <a:pt x="656867" y="176724"/>
                  </a:lnTo>
                  <a:lnTo>
                    <a:pt x="645150" y="209352"/>
                  </a:lnTo>
                  <a:cubicBezTo>
                    <a:pt x="576891" y="419592"/>
                    <a:pt x="540000" y="643971"/>
                    <a:pt x="540000" y="876966"/>
                  </a:cubicBezTo>
                  <a:lnTo>
                    <a:pt x="540000" y="876967"/>
                  </a:lnTo>
                  <a:lnTo>
                    <a:pt x="540000" y="876967"/>
                  </a:lnTo>
                  <a:lnTo>
                    <a:pt x="540427" y="885420"/>
                  </a:lnTo>
                  <a:lnTo>
                    <a:pt x="396" y="884800"/>
                  </a:lnTo>
                  <a:lnTo>
                    <a:pt x="0" y="876967"/>
                  </a:lnTo>
                  <a:cubicBezTo>
                    <a:pt x="0" y="585723"/>
                    <a:pt x="46113" y="305249"/>
                    <a:pt x="131437" y="42449"/>
                  </a:cubicBezTo>
                  <a:lnTo>
                    <a:pt x="14668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2" name="Freeform 281">
              <a:extLst>
                <a:ext uri="{FF2B5EF4-FFF2-40B4-BE49-F238E27FC236}">
                  <a16:creationId xmlns:a16="http://schemas.microsoft.com/office/drawing/2014/main" id="{00000000-0008-0000-0800-00001A010000}"/>
                </a:ext>
              </a:extLst>
            </xdr:cNvPr>
            <xdr:cNvSpPr/>
          </xdr:nvSpPr>
          <xdr:spPr>
            <a:xfrm>
              <a:off x="1954362" y="2381099"/>
              <a:ext cx="195343" cy="363808"/>
            </a:xfrm>
            <a:custGeom>
              <a:avLst/>
              <a:gdLst>
                <a:gd name="connsiteX0" fmla="*/ 195342 w 195343"/>
                <a:gd name="connsiteY0" fmla="*/ 0 h 363808"/>
                <a:gd name="connsiteX1" fmla="*/ 195343 w 195343"/>
                <a:gd name="connsiteY1" fmla="*/ 1 h 363808"/>
                <a:gd name="connsiteX2" fmla="*/ 163531 w 195343"/>
                <a:gd name="connsiteY2" fmla="*/ 39503 h 363808"/>
                <a:gd name="connsiteX3" fmla="*/ 18466 w 195343"/>
                <a:gd name="connsiteY3" fmla="*/ 306891 h 363808"/>
                <a:gd name="connsiteX4" fmla="*/ 0 w 195343"/>
                <a:gd name="connsiteY4" fmla="*/ 363808 h 363808"/>
                <a:gd name="connsiteX5" fmla="*/ 0 w 195343"/>
                <a:gd name="connsiteY5" fmla="*/ 363808 h 363808"/>
                <a:gd name="connsiteX6" fmla="*/ 18465 w 195343"/>
                <a:gd name="connsiteY6" fmla="*/ 306891 h 363808"/>
                <a:gd name="connsiteX7" fmla="*/ 163530 w 195343"/>
                <a:gd name="connsiteY7" fmla="*/ 39503 h 363808"/>
                <a:gd name="connsiteX8" fmla="*/ 195342 w 195343"/>
                <a:gd name="connsiteY8" fmla="*/ 0 h 36380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95343" h="363808">
                  <a:moveTo>
                    <a:pt x="195342" y="0"/>
                  </a:moveTo>
                  <a:lnTo>
                    <a:pt x="195343" y="1"/>
                  </a:lnTo>
                  <a:lnTo>
                    <a:pt x="163531" y="39503"/>
                  </a:lnTo>
                  <a:cubicBezTo>
                    <a:pt x="104978" y="121842"/>
                    <a:pt x="56073" y="211522"/>
                    <a:pt x="18466" y="306891"/>
                  </a:cubicBezTo>
                  <a:lnTo>
                    <a:pt x="0" y="363808"/>
                  </a:lnTo>
                  <a:lnTo>
                    <a:pt x="0" y="363808"/>
                  </a:lnTo>
                  <a:lnTo>
                    <a:pt x="18465" y="306891"/>
                  </a:lnTo>
                  <a:cubicBezTo>
                    <a:pt x="56072" y="211522"/>
                    <a:pt x="104977" y="121842"/>
                    <a:pt x="163530" y="39503"/>
                  </a:cubicBezTo>
                  <a:lnTo>
                    <a:pt x="195342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3" name="PC.SP.4">
              <a:extLst>
                <a:ext uri="{FF2B5EF4-FFF2-40B4-BE49-F238E27FC236}">
                  <a16:creationId xmlns:a16="http://schemas.microsoft.com/office/drawing/2014/main" id="{00000000-0008-0000-0800-00001B010000}"/>
                </a:ext>
              </a:extLst>
            </xdr:cNvPr>
            <xdr:cNvSpPr/>
          </xdr:nvSpPr>
          <xdr:spPr>
            <a:xfrm>
              <a:off x="985428" y="2449759"/>
              <a:ext cx="544330" cy="709211"/>
            </a:xfrm>
            <a:custGeom>
              <a:avLst/>
              <a:gdLst>
                <a:gd name="connsiteX0" fmla="*/ 116868 w 544330"/>
                <a:gd name="connsiteY0" fmla="*/ 0 h 709211"/>
                <a:gd name="connsiteX1" fmla="*/ 544330 w 544330"/>
                <a:gd name="connsiteY1" fmla="*/ 148070 h 709211"/>
                <a:gd name="connsiteX2" fmla="*/ 503835 w 544330"/>
                <a:gd name="connsiteY2" fmla="*/ 272886 h 709211"/>
                <a:gd name="connsiteX3" fmla="*/ 450000 w 544330"/>
                <a:gd name="connsiteY3" fmla="*/ 700242 h 709211"/>
                <a:gd name="connsiteX4" fmla="*/ 450000 w 544330"/>
                <a:gd name="connsiteY4" fmla="*/ 700243 h 709211"/>
                <a:gd name="connsiteX5" fmla="*/ 450000 w 544330"/>
                <a:gd name="connsiteY5" fmla="*/ 700243 h 709211"/>
                <a:gd name="connsiteX6" fmla="*/ 450453 w 544330"/>
                <a:gd name="connsiteY6" fmla="*/ 709211 h 709211"/>
                <a:gd name="connsiteX7" fmla="*/ 427 w 544330"/>
                <a:gd name="connsiteY7" fmla="*/ 708695 h 709211"/>
                <a:gd name="connsiteX8" fmla="*/ 0 w 544330"/>
                <a:gd name="connsiteY8" fmla="*/ 700243 h 709211"/>
                <a:gd name="connsiteX9" fmla="*/ 4383 w 544330"/>
                <a:gd name="connsiteY9" fmla="*/ 561524 h 709211"/>
                <a:gd name="connsiteX10" fmla="*/ 105150 w 544330"/>
                <a:gd name="connsiteY10" fmla="*/ 32629 h 709211"/>
                <a:gd name="connsiteX11" fmla="*/ 116868 w 544330"/>
                <a:gd name="connsiteY11" fmla="*/ 0 h 70921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544330" h="709211">
                  <a:moveTo>
                    <a:pt x="116868" y="0"/>
                  </a:moveTo>
                  <a:lnTo>
                    <a:pt x="544330" y="148070"/>
                  </a:lnTo>
                  <a:lnTo>
                    <a:pt x="503835" y="272886"/>
                  </a:lnTo>
                  <a:cubicBezTo>
                    <a:pt x="468691" y="409480"/>
                    <a:pt x="450000" y="552678"/>
                    <a:pt x="450000" y="700242"/>
                  </a:cubicBezTo>
                  <a:lnTo>
                    <a:pt x="450000" y="700243"/>
                  </a:lnTo>
                  <a:lnTo>
                    <a:pt x="450000" y="700243"/>
                  </a:lnTo>
                  <a:lnTo>
                    <a:pt x="450453" y="709211"/>
                  </a:lnTo>
                  <a:lnTo>
                    <a:pt x="427" y="708695"/>
                  </a:lnTo>
                  <a:lnTo>
                    <a:pt x="0" y="700243"/>
                  </a:lnTo>
                  <a:lnTo>
                    <a:pt x="4383" y="561524"/>
                  </a:lnTo>
                  <a:cubicBezTo>
                    <a:pt x="16011" y="378062"/>
                    <a:pt x="50543" y="200821"/>
                    <a:pt x="105150" y="32629"/>
                  </a:cubicBezTo>
                  <a:lnTo>
                    <a:pt x="116868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4" name="PC.SP.3">
              <a:extLst>
                <a:ext uri="{FF2B5EF4-FFF2-40B4-BE49-F238E27FC236}">
                  <a16:creationId xmlns:a16="http://schemas.microsoft.com/office/drawing/2014/main" id="{00000000-0008-0000-0800-00001C010000}"/>
                </a:ext>
              </a:extLst>
            </xdr:cNvPr>
            <xdr:cNvSpPr/>
          </xdr:nvSpPr>
          <xdr:spPr>
            <a:xfrm>
              <a:off x="1435429" y="2597828"/>
              <a:ext cx="518933" cy="561658"/>
            </a:xfrm>
            <a:custGeom>
              <a:avLst/>
              <a:gdLst>
                <a:gd name="connsiteX0" fmla="*/ 94330 w 518933"/>
                <a:gd name="connsiteY0" fmla="*/ 0 h 561658"/>
                <a:gd name="connsiteX1" fmla="*/ 518933 w 518933"/>
                <a:gd name="connsiteY1" fmla="*/ 147079 h 561658"/>
                <a:gd name="connsiteX2" fmla="*/ 489668 w 518933"/>
                <a:gd name="connsiteY2" fmla="*/ 237279 h 561658"/>
                <a:gd name="connsiteX3" fmla="*/ 450000 w 518933"/>
                <a:gd name="connsiteY3" fmla="*/ 552173 h 561658"/>
                <a:gd name="connsiteX4" fmla="*/ 450479 w 518933"/>
                <a:gd name="connsiteY4" fmla="*/ 561658 h 561658"/>
                <a:gd name="connsiteX5" fmla="*/ 453 w 518933"/>
                <a:gd name="connsiteY5" fmla="*/ 561142 h 561658"/>
                <a:gd name="connsiteX6" fmla="*/ 453 w 518933"/>
                <a:gd name="connsiteY6" fmla="*/ 561141 h 561658"/>
                <a:gd name="connsiteX7" fmla="*/ 453 w 518933"/>
                <a:gd name="connsiteY7" fmla="*/ 561141 h 561658"/>
                <a:gd name="connsiteX8" fmla="*/ 0 w 518933"/>
                <a:gd name="connsiteY8" fmla="*/ 552173 h 561658"/>
                <a:gd name="connsiteX9" fmla="*/ 13739 w 518933"/>
                <a:gd name="connsiteY9" fmla="*/ 334381 h 561658"/>
                <a:gd name="connsiteX10" fmla="*/ 53835 w 518933"/>
                <a:gd name="connsiteY10" fmla="*/ 124817 h 561658"/>
                <a:gd name="connsiteX11" fmla="*/ 94330 w 518933"/>
                <a:gd name="connsiteY11" fmla="*/ 0 h 56165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518933" h="561658">
                  <a:moveTo>
                    <a:pt x="94330" y="0"/>
                  </a:moveTo>
                  <a:lnTo>
                    <a:pt x="518933" y="147079"/>
                  </a:lnTo>
                  <a:lnTo>
                    <a:pt x="489668" y="237279"/>
                  </a:lnTo>
                  <a:cubicBezTo>
                    <a:pt x="463773" y="337927"/>
                    <a:pt x="450000" y="443442"/>
                    <a:pt x="450000" y="552173"/>
                  </a:cubicBezTo>
                  <a:lnTo>
                    <a:pt x="450479" y="561658"/>
                  </a:lnTo>
                  <a:lnTo>
                    <a:pt x="453" y="561142"/>
                  </a:lnTo>
                  <a:lnTo>
                    <a:pt x="453" y="561141"/>
                  </a:lnTo>
                  <a:lnTo>
                    <a:pt x="453" y="561141"/>
                  </a:lnTo>
                  <a:lnTo>
                    <a:pt x="0" y="552173"/>
                  </a:lnTo>
                  <a:lnTo>
                    <a:pt x="13739" y="334381"/>
                  </a:lnTo>
                  <a:cubicBezTo>
                    <a:pt x="22805" y="263062"/>
                    <a:pt x="36263" y="193114"/>
                    <a:pt x="53835" y="124817"/>
                  </a:cubicBezTo>
                  <a:lnTo>
                    <a:pt x="9433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5" name="Freeform 284">
              <a:extLst>
                <a:ext uri="{FF2B5EF4-FFF2-40B4-BE49-F238E27FC236}">
                  <a16:creationId xmlns:a16="http://schemas.microsoft.com/office/drawing/2014/main" id="{00000000-0008-0000-0800-00001D010000}"/>
                </a:ext>
              </a:extLst>
            </xdr:cNvPr>
            <xdr:cNvSpPr/>
          </xdr:nvSpPr>
          <xdr:spPr>
            <a:xfrm>
              <a:off x="3148593" y="3159402"/>
              <a:ext cx="9209" cy="8722"/>
            </a:xfrm>
            <a:custGeom>
              <a:avLst/>
              <a:gdLst>
                <a:gd name="connsiteX0" fmla="*/ 2377 w 9209"/>
                <a:gd name="connsiteY0" fmla="*/ 0 h 8722"/>
                <a:gd name="connsiteX1" fmla="*/ 6819 w 9209"/>
                <a:gd name="connsiteY1" fmla="*/ 1538 h 8722"/>
                <a:gd name="connsiteX2" fmla="*/ 4762 w 9209"/>
                <a:gd name="connsiteY2" fmla="*/ 1536 h 8722"/>
                <a:gd name="connsiteX3" fmla="*/ 9209 w 9209"/>
                <a:gd name="connsiteY3" fmla="*/ 8722 h 8722"/>
                <a:gd name="connsiteX4" fmla="*/ 0 w 9209"/>
                <a:gd name="connsiteY4" fmla="*/ 1531 h 8722"/>
                <a:gd name="connsiteX5" fmla="*/ 1428 w 9209"/>
                <a:gd name="connsiteY5" fmla="*/ 1533 h 8722"/>
                <a:gd name="connsiteX6" fmla="*/ 2377 w 9209"/>
                <a:gd name="connsiteY6" fmla="*/ 0 h 872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9209" h="8722">
                  <a:moveTo>
                    <a:pt x="2377" y="0"/>
                  </a:moveTo>
                  <a:lnTo>
                    <a:pt x="6819" y="1538"/>
                  </a:lnTo>
                  <a:lnTo>
                    <a:pt x="4762" y="1536"/>
                  </a:lnTo>
                  <a:lnTo>
                    <a:pt x="9209" y="8722"/>
                  </a:lnTo>
                  <a:lnTo>
                    <a:pt x="0" y="1531"/>
                  </a:lnTo>
                  <a:lnTo>
                    <a:pt x="1428" y="1533"/>
                  </a:lnTo>
                  <a:lnTo>
                    <a:pt x="2377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6" name="EF.PR.1">
              <a:extLst>
                <a:ext uri="{FF2B5EF4-FFF2-40B4-BE49-F238E27FC236}">
                  <a16:creationId xmlns:a16="http://schemas.microsoft.com/office/drawing/2014/main" id="{00000000-0008-0000-0800-00001E010000}"/>
                </a:ext>
              </a:extLst>
            </xdr:cNvPr>
            <xdr:cNvSpPr/>
          </xdr:nvSpPr>
          <xdr:spPr>
            <a:xfrm>
              <a:off x="3155411" y="3160941"/>
              <a:ext cx="799420" cy="260727"/>
            </a:xfrm>
            <a:custGeom>
              <a:avLst/>
              <a:gdLst>
                <a:gd name="connsiteX0" fmla="*/ 0 w 799420"/>
                <a:gd name="connsiteY0" fmla="*/ 0 h 260727"/>
                <a:gd name="connsiteX1" fmla="*/ 799420 w 799420"/>
                <a:gd name="connsiteY1" fmla="*/ 917 h 260727"/>
                <a:gd name="connsiteX2" fmla="*/ 799420 w 799420"/>
                <a:gd name="connsiteY2" fmla="*/ 918 h 260727"/>
                <a:gd name="connsiteX3" fmla="*/ 799419 w 799420"/>
                <a:gd name="connsiteY3" fmla="*/ 918 h 260727"/>
                <a:gd name="connsiteX4" fmla="*/ 795835 w 799420"/>
                <a:gd name="connsiteY4" fmla="*/ 71879 h 260727"/>
                <a:gd name="connsiteX5" fmla="*/ 757458 w 799420"/>
                <a:gd name="connsiteY5" fmla="*/ 248852 h 260727"/>
                <a:gd name="connsiteX6" fmla="*/ 752693 w 799420"/>
                <a:gd name="connsiteY6" fmla="*/ 260727 h 260727"/>
                <a:gd name="connsiteX7" fmla="*/ 0 w 799420"/>
                <a:gd name="connsiteY7" fmla="*/ 0 h 26072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799420" h="260727">
                  <a:moveTo>
                    <a:pt x="0" y="0"/>
                  </a:moveTo>
                  <a:lnTo>
                    <a:pt x="799420" y="917"/>
                  </a:lnTo>
                  <a:lnTo>
                    <a:pt x="799420" y="918"/>
                  </a:lnTo>
                  <a:lnTo>
                    <a:pt x="799419" y="918"/>
                  </a:lnTo>
                  <a:lnTo>
                    <a:pt x="795835" y="71879"/>
                  </a:lnTo>
                  <a:cubicBezTo>
                    <a:pt x="789613" y="133146"/>
                    <a:pt x="776563" y="192395"/>
                    <a:pt x="757458" y="248852"/>
                  </a:cubicBezTo>
                  <a:lnTo>
                    <a:pt x="752693" y="260727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7" name="EF.PR.4">
              <a:extLst>
                <a:ext uri="{FF2B5EF4-FFF2-40B4-BE49-F238E27FC236}">
                  <a16:creationId xmlns:a16="http://schemas.microsoft.com/office/drawing/2014/main" id="{00000000-0008-0000-0800-00001F010000}"/>
                </a:ext>
              </a:extLst>
            </xdr:cNvPr>
            <xdr:cNvSpPr/>
          </xdr:nvSpPr>
          <xdr:spPr>
            <a:xfrm>
              <a:off x="4758451" y="3162890"/>
              <a:ext cx="546301" cy="700607"/>
            </a:xfrm>
            <a:custGeom>
              <a:avLst/>
              <a:gdLst>
                <a:gd name="connsiteX0" fmla="*/ 96327 w 546301"/>
                <a:gd name="connsiteY0" fmla="*/ 0 h 700607"/>
                <a:gd name="connsiteX1" fmla="*/ 546301 w 546301"/>
                <a:gd name="connsiteY1" fmla="*/ 517 h 700607"/>
                <a:gd name="connsiteX2" fmla="*/ 535826 w 546301"/>
                <a:gd name="connsiteY2" fmla="*/ 207958 h 700607"/>
                <a:gd name="connsiteX3" fmla="*/ 433487 w 546301"/>
                <a:gd name="connsiteY3" fmla="*/ 679886 h 700607"/>
                <a:gd name="connsiteX4" fmla="*/ 425173 w 546301"/>
                <a:gd name="connsiteY4" fmla="*/ 700607 h 700607"/>
                <a:gd name="connsiteX5" fmla="*/ 0 w 546301"/>
                <a:gd name="connsiteY5" fmla="*/ 553331 h 700607"/>
                <a:gd name="connsiteX6" fmla="*/ 7131 w 546301"/>
                <a:gd name="connsiteY6" fmla="*/ 535559 h 700607"/>
                <a:gd name="connsiteX7" fmla="*/ 88149 w 546301"/>
                <a:gd name="connsiteY7" fmla="*/ 161950 h 700607"/>
                <a:gd name="connsiteX8" fmla="*/ 96327 w 546301"/>
                <a:gd name="connsiteY8" fmla="*/ 1 h 700607"/>
                <a:gd name="connsiteX9" fmla="*/ 96327 w 546301"/>
                <a:gd name="connsiteY9" fmla="*/ 1 h 700607"/>
                <a:gd name="connsiteX10" fmla="*/ 96327 w 546301"/>
                <a:gd name="connsiteY10" fmla="*/ 0 h 70060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46301" h="700607">
                  <a:moveTo>
                    <a:pt x="96327" y="0"/>
                  </a:moveTo>
                  <a:lnTo>
                    <a:pt x="546301" y="517"/>
                  </a:lnTo>
                  <a:lnTo>
                    <a:pt x="535826" y="207958"/>
                  </a:lnTo>
                  <a:cubicBezTo>
                    <a:pt x="519234" y="371337"/>
                    <a:pt x="484434" y="529334"/>
                    <a:pt x="433487" y="679886"/>
                  </a:cubicBezTo>
                  <a:lnTo>
                    <a:pt x="425173" y="700607"/>
                  </a:lnTo>
                  <a:lnTo>
                    <a:pt x="0" y="553331"/>
                  </a:lnTo>
                  <a:lnTo>
                    <a:pt x="7131" y="535559"/>
                  </a:lnTo>
                  <a:cubicBezTo>
                    <a:pt x="47464" y="416372"/>
                    <a:pt x="75014" y="291292"/>
                    <a:pt x="88149" y="161950"/>
                  </a:cubicBezTo>
                  <a:lnTo>
                    <a:pt x="96327" y="1"/>
                  </a:lnTo>
                  <a:lnTo>
                    <a:pt x="96327" y="1"/>
                  </a:lnTo>
                  <a:lnTo>
                    <a:pt x="96327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8" name="EF.PR.5">
              <a:extLst>
                <a:ext uri="{FF2B5EF4-FFF2-40B4-BE49-F238E27FC236}">
                  <a16:creationId xmlns:a16="http://schemas.microsoft.com/office/drawing/2014/main" id="{00000000-0008-0000-0800-000020010000}"/>
                </a:ext>
              </a:extLst>
            </xdr:cNvPr>
            <xdr:cNvSpPr/>
          </xdr:nvSpPr>
          <xdr:spPr>
            <a:xfrm>
              <a:off x="5183625" y="3163406"/>
              <a:ext cx="661097" cy="877058"/>
            </a:xfrm>
            <a:custGeom>
              <a:avLst/>
              <a:gdLst>
                <a:gd name="connsiteX0" fmla="*/ 121128 w 661097"/>
                <a:gd name="connsiteY0" fmla="*/ 0 h 877058"/>
                <a:gd name="connsiteX1" fmla="*/ 661097 w 661097"/>
                <a:gd name="connsiteY1" fmla="*/ 619 h 877058"/>
                <a:gd name="connsiteX2" fmla="*/ 647865 w 661097"/>
                <a:gd name="connsiteY2" fmla="*/ 262653 h 877058"/>
                <a:gd name="connsiteX3" fmla="*/ 519942 w 661097"/>
                <a:gd name="connsiteY3" fmla="*/ 852563 h 877058"/>
                <a:gd name="connsiteX4" fmla="*/ 510889 w 661097"/>
                <a:gd name="connsiteY4" fmla="*/ 877058 h 877058"/>
                <a:gd name="connsiteX5" fmla="*/ 0 w 661097"/>
                <a:gd name="connsiteY5" fmla="*/ 700091 h 877058"/>
                <a:gd name="connsiteX6" fmla="*/ 8314 w 661097"/>
                <a:gd name="connsiteY6" fmla="*/ 679369 h 877058"/>
                <a:gd name="connsiteX7" fmla="*/ 110653 w 661097"/>
                <a:gd name="connsiteY7" fmla="*/ 207441 h 877058"/>
                <a:gd name="connsiteX8" fmla="*/ 121128 w 661097"/>
                <a:gd name="connsiteY8" fmla="*/ 0 h 87705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61097" h="877058">
                  <a:moveTo>
                    <a:pt x="121128" y="0"/>
                  </a:moveTo>
                  <a:lnTo>
                    <a:pt x="661097" y="619"/>
                  </a:lnTo>
                  <a:lnTo>
                    <a:pt x="647865" y="262653"/>
                  </a:lnTo>
                  <a:cubicBezTo>
                    <a:pt x="627125" y="466877"/>
                    <a:pt x="583625" y="664373"/>
                    <a:pt x="519942" y="852563"/>
                  </a:cubicBezTo>
                  <a:lnTo>
                    <a:pt x="510889" y="877058"/>
                  </a:lnTo>
                  <a:lnTo>
                    <a:pt x="0" y="700091"/>
                  </a:lnTo>
                  <a:lnTo>
                    <a:pt x="8314" y="679369"/>
                  </a:lnTo>
                  <a:cubicBezTo>
                    <a:pt x="59261" y="528817"/>
                    <a:pt x="94061" y="370820"/>
                    <a:pt x="110653" y="207441"/>
                  </a:cubicBezTo>
                  <a:lnTo>
                    <a:pt x="121128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89" name="EF.RS.1">
              <a:extLst>
                <a:ext uri="{FF2B5EF4-FFF2-40B4-BE49-F238E27FC236}">
                  <a16:creationId xmlns:a16="http://schemas.microsoft.com/office/drawing/2014/main" id="{00000000-0008-0000-0800-000021010000}"/>
                </a:ext>
              </a:extLst>
            </xdr:cNvPr>
            <xdr:cNvSpPr/>
          </xdr:nvSpPr>
          <xdr:spPr>
            <a:xfrm>
              <a:off x="3157800" y="3168125"/>
              <a:ext cx="621486" cy="668174"/>
            </a:xfrm>
            <a:custGeom>
              <a:avLst/>
              <a:gdLst>
                <a:gd name="connsiteX0" fmla="*/ 0 w 621486"/>
                <a:gd name="connsiteY0" fmla="*/ 0 h 668174"/>
                <a:gd name="connsiteX1" fmla="*/ 621486 w 621486"/>
                <a:gd name="connsiteY1" fmla="*/ 485194 h 668174"/>
                <a:gd name="connsiteX2" fmla="*/ 573962 w 621486"/>
                <a:gd name="connsiteY2" fmla="*/ 540729 h 668174"/>
                <a:gd name="connsiteX3" fmla="*/ 510326 w 621486"/>
                <a:gd name="connsiteY3" fmla="*/ 600677 h 668174"/>
                <a:gd name="connsiteX4" fmla="*/ 440507 w 621486"/>
                <a:gd name="connsiteY4" fmla="*/ 653541 h 668174"/>
                <a:gd name="connsiteX5" fmla="*/ 413549 w 621486"/>
                <a:gd name="connsiteY5" fmla="*/ 668174 h 668174"/>
                <a:gd name="connsiteX6" fmla="*/ 0 w 621486"/>
                <a:gd name="connsiteY6" fmla="*/ 0 h 6681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621486" h="668174">
                  <a:moveTo>
                    <a:pt x="0" y="0"/>
                  </a:moveTo>
                  <a:lnTo>
                    <a:pt x="621486" y="485194"/>
                  </a:lnTo>
                  <a:lnTo>
                    <a:pt x="573962" y="540729"/>
                  </a:lnTo>
                  <a:lnTo>
                    <a:pt x="510326" y="600677"/>
                  </a:lnTo>
                  <a:cubicBezTo>
                    <a:pt x="488052" y="619512"/>
                    <a:pt x="464747" y="637165"/>
                    <a:pt x="440507" y="653541"/>
                  </a:cubicBezTo>
                  <a:lnTo>
                    <a:pt x="413549" y="66817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0" name="Freeform 289">
              <a:extLst>
                <a:ext uri="{FF2B5EF4-FFF2-40B4-BE49-F238E27FC236}">
                  <a16:creationId xmlns:a16="http://schemas.microsoft.com/office/drawing/2014/main" id="{00000000-0008-0000-0800-000022010000}"/>
                </a:ext>
              </a:extLst>
            </xdr:cNvPr>
            <xdr:cNvSpPr/>
          </xdr:nvSpPr>
          <xdr:spPr>
            <a:xfrm>
              <a:off x="3779287" y="3421667"/>
              <a:ext cx="128818" cy="231652"/>
            </a:xfrm>
            <a:custGeom>
              <a:avLst/>
              <a:gdLst>
                <a:gd name="connsiteX0" fmla="*/ 128817 w 128818"/>
                <a:gd name="connsiteY0" fmla="*/ 0 h 231652"/>
                <a:gd name="connsiteX1" fmla="*/ 128818 w 128818"/>
                <a:gd name="connsiteY1" fmla="*/ 0 h 231652"/>
                <a:gd name="connsiteX2" fmla="*/ 100481 w 128818"/>
                <a:gd name="connsiteY2" fmla="*/ 70619 h 231652"/>
                <a:gd name="connsiteX3" fmla="*/ 9347 w 128818"/>
                <a:gd name="connsiteY3" fmla="*/ 220729 h 231652"/>
                <a:gd name="connsiteX4" fmla="*/ 0 w 128818"/>
                <a:gd name="connsiteY4" fmla="*/ 231652 h 231652"/>
                <a:gd name="connsiteX5" fmla="*/ 0 w 128818"/>
                <a:gd name="connsiteY5" fmla="*/ 231651 h 231652"/>
                <a:gd name="connsiteX6" fmla="*/ 9346 w 128818"/>
                <a:gd name="connsiteY6" fmla="*/ 220730 h 231652"/>
                <a:gd name="connsiteX7" fmla="*/ 100480 w 128818"/>
                <a:gd name="connsiteY7" fmla="*/ 70620 h 231652"/>
                <a:gd name="connsiteX8" fmla="*/ 128817 w 128818"/>
                <a:gd name="connsiteY8" fmla="*/ 0 h 2316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128818" h="231652">
                  <a:moveTo>
                    <a:pt x="128817" y="0"/>
                  </a:moveTo>
                  <a:lnTo>
                    <a:pt x="128818" y="0"/>
                  </a:lnTo>
                  <a:lnTo>
                    <a:pt x="100481" y="70619"/>
                  </a:lnTo>
                  <a:cubicBezTo>
                    <a:pt x="75514" y="124092"/>
                    <a:pt x="44879" y="174386"/>
                    <a:pt x="9347" y="220729"/>
                  </a:cubicBezTo>
                  <a:lnTo>
                    <a:pt x="0" y="231652"/>
                  </a:lnTo>
                  <a:lnTo>
                    <a:pt x="0" y="231651"/>
                  </a:lnTo>
                  <a:lnTo>
                    <a:pt x="9346" y="220730"/>
                  </a:lnTo>
                  <a:cubicBezTo>
                    <a:pt x="44878" y="174387"/>
                    <a:pt x="75513" y="124093"/>
                    <a:pt x="100480" y="70620"/>
                  </a:cubicBezTo>
                  <a:lnTo>
                    <a:pt x="128817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1" name="Freeform 290">
              <a:extLst>
                <a:ext uri="{FF2B5EF4-FFF2-40B4-BE49-F238E27FC236}">
                  <a16:creationId xmlns:a16="http://schemas.microsoft.com/office/drawing/2014/main" id="{00000000-0008-0000-0800-000023010000}"/>
                </a:ext>
              </a:extLst>
            </xdr:cNvPr>
            <xdr:cNvSpPr/>
          </xdr:nvSpPr>
          <xdr:spPr>
            <a:xfrm>
              <a:off x="4488400" y="3716220"/>
              <a:ext cx="270051" cy="490704"/>
            </a:xfrm>
            <a:custGeom>
              <a:avLst/>
              <a:gdLst>
                <a:gd name="connsiteX0" fmla="*/ 270051 w 270051"/>
                <a:gd name="connsiteY0" fmla="*/ 0 h 490704"/>
                <a:gd name="connsiteX1" fmla="*/ 270051 w 270051"/>
                <a:gd name="connsiteY1" fmla="*/ 0 h 490704"/>
                <a:gd name="connsiteX2" fmla="*/ 207299 w 270051"/>
                <a:gd name="connsiteY2" fmla="*/ 156385 h 490704"/>
                <a:gd name="connsiteX3" fmla="*/ 14907 w 270051"/>
                <a:gd name="connsiteY3" fmla="*/ 473284 h 490704"/>
                <a:gd name="connsiteX4" fmla="*/ 0 w 270051"/>
                <a:gd name="connsiteY4" fmla="*/ 490704 h 490704"/>
                <a:gd name="connsiteX5" fmla="*/ 0 w 270051"/>
                <a:gd name="connsiteY5" fmla="*/ 490703 h 490704"/>
                <a:gd name="connsiteX6" fmla="*/ 14907 w 270051"/>
                <a:gd name="connsiteY6" fmla="*/ 473283 h 490704"/>
                <a:gd name="connsiteX7" fmla="*/ 207299 w 270051"/>
                <a:gd name="connsiteY7" fmla="*/ 156384 h 490704"/>
                <a:gd name="connsiteX8" fmla="*/ 270051 w 270051"/>
                <a:gd name="connsiteY8" fmla="*/ 0 h 49070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270051" h="490704">
                  <a:moveTo>
                    <a:pt x="270051" y="0"/>
                  </a:moveTo>
                  <a:lnTo>
                    <a:pt x="270051" y="0"/>
                  </a:lnTo>
                  <a:lnTo>
                    <a:pt x="207299" y="156385"/>
                  </a:lnTo>
                  <a:cubicBezTo>
                    <a:pt x="154592" y="269271"/>
                    <a:pt x="89917" y="375448"/>
                    <a:pt x="14907" y="473284"/>
                  </a:cubicBezTo>
                  <a:lnTo>
                    <a:pt x="0" y="490704"/>
                  </a:lnTo>
                  <a:lnTo>
                    <a:pt x="0" y="490703"/>
                  </a:lnTo>
                  <a:lnTo>
                    <a:pt x="14907" y="473283"/>
                  </a:lnTo>
                  <a:cubicBezTo>
                    <a:pt x="89917" y="375447"/>
                    <a:pt x="154592" y="269270"/>
                    <a:pt x="207299" y="156384"/>
                  </a:cubicBezTo>
                  <a:lnTo>
                    <a:pt x="27005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2" name="Freeform 291">
              <a:extLst>
                <a:ext uri="{FF2B5EF4-FFF2-40B4-BE49-F238E27FC236}">
                  <a16:creationId xmlns:a16="http://schemas.microsoft.com/office/drawing/2014/main" id="{00000000-0008-0000-0800-000024010000}"/>
                </a:ext>
              </a:extLst>
            </xdr:cNvPr>
            <xdr:cNvSpPr/>
          </xdr:nvSpPr>
          <xdr:spPr>
            <a:xfrm>
              <a:off x="4842954" y="3863496"/>
              <a:ext cx="340670" cy="620230"/>
            </a:xfrm>
            <a:custGeom>
              <a:avLst/>
              <a:gdLst>
                <a:gd name="connsiteX0" fmla="*/ 340669 w 340670"/>
                <a:gd name="connsiteY0" fmla="*/ 0 h 620230"/>
                <a:gd name="connsiteX1" fmla="*/ 340670 w 340670"/>
                <a:gd name="connsiteY1" fmla="*/ 1 h 620230"/>
                <a:gd name="connsiteX2" fmla="*/ 260712 w 340670"/>
                <a:gd name="connsiteY2" fmla="*/ 199267 h 620230"/>
                <a:gd name="connsiteX3" fmla="*/ 17689 w 340670"/>
                <a:gd name="connsiteY3" fmla="*/ 599561 h 620230"/>
                <a:gd name="connsiteX4" fmla="*/ 1 w 340670"/>
                <a:gd name="connsiteY4" fmla="*/ 620230 h 620230"/>
                <a:gd name="connsiteX5" fmla="*/ 0 w 340670"/>
                <a:gd name="connsiteY5" fmla="*/ 620230 h 620230"/>
                <a:gd name="connsiteX6" fmla="*/ 17688 w 340670"/>
                <a:gd name="connsiteY6" fmla="*/ 599561 h 620230"/>
                <a:gd name="connsiteX7" fmla="*/ 260711 w 340670"/>
                <a:gd name="connsiteY7" fmla="*/ 199267 h 620230"/>
                <a:gd name="connsiteX8" fmla="*/ 340669 w 340670"/>
                <a:gd name="connsiteY8" fmla="*/ 0 h 62023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340670" h="620230">
                  <a:moveTo>
                    <a:pt x="340669" y="0"/>
                  </a:moveTo>
                  <a:lnTo>
                    <a:pt x="340670" y="1"/>
                  </a:lnTo>
                  <a:lnTo>
                    <a:pt x="260712" y="199267"/>
                  </a:lnTo>
                  <a:cubicBezTo>
                    <a:pt x="194134" y="341860"/>
                    <a:pt x="112439" y="475979"/>
                    <a:pt x="17689" y="599561"/>
                  </a:cubicBezTo>
                  <a:lnTo>
                    <a:pt x="1" y="620230"/>
                  </a:lnTo>
                  <a:lnTo>
                    <a:pt x="0" y="620230"/>
                  </a:lnTo>
                  <a:lnTo>
                    <a:pt x="17688" y="599561"/>
                  </a:lnTo>
                  <a:cubicBezTo>
                    <a:pt x="112438" y="475979"/>
                    <a:pt x="194133" y="341860"/>
                    <a:pt x="260711" y="199267"/>
                  </a:cubicBezTo>
                  <a:lnTo>
                    <a:pt x="340669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3" name="EF.RS.4">
              <a:extLst>
                <a:ext uri="{FF2B5EF4-FFF2-40B4-BE49-F238E27FC236}">
                  <a16:creationId xmlns:a16="http://schemas.microsoft.com/office/drawing/2014/main" id="{00000000-0008-0000-0800-000025010000}"/>
                </a:ext>
              </a:extLst>
            </xdr:cNvPr>
            <xdr:cNvSpPr/>
          </xdr:nvSpPr>
          <xdr:spPr>
            <a:xfrm>
              <a:off x="4045318" y="4206925"/>
              <a:ext cx="797636" cy="777435"/>
            </a:xfrm>
            <a:custGeom>
              <a:avLst/>
              <a:gdLst>
                <a:gd name="connsiteX0" fmla="*/ 443081 w 797636"/>
                <a:gd name="connsiteY0" fmla="*/ 0 h 777435"/>
                <a:gd name="connsiteX1" fmla="*/ 797636 w 797636"/>
                <a:gd name="connsiteY1" fmla="*/ 276802 h 777435"/>
                <a:gd name="connsiteX2" fmla="*/ 663666 w 797636"/>
                <a:gd name="connsiteY2" fmla="*/ 433347 h 777435"/>
                <a:gd name="connsiteX3" fmla="*/ 307787 w 797636"/>
                <a:gd name="connsiteY3" fmla="*/ 734182 h 777435"/>
                <a:gd name="connsiteX4" fmla="*/ 236591 w 797636"/>
                <a:gd name="connsiteY4" fmla="*/ 777435 h 777435"/>
                <a:gd name="connsiteX5" fmla="*/ 0 w 797636"/>
                <a:gd name="connsiteY5" fmla="*/ 395171 h 777435"/>
                <a:gd name="connsiteX6" fmla="*/ 56187 w 797636"/>
                <a:gd name="connsiteY6" fmla="*/ 361036 h 777435"/>
                <a:gd name="connsiteX7" fmla="*/ 337925 w 797636"/>
                <a:gd name="connsiteY7" fmla="*/ 122875 h 777435"/>
                <a:gd name="connsiteX8" fmla="*/ 443081 w 797636"/>
                <a:gd name="connsiteY8" fmla="*/ 0 h 77743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97636" h="777435">
                  <a:moveTo>
                    <a:pt x="443081" y="0"/>
                  </a:moveTo>
                  <a:lnTo>
                    <a:pt x="797636" y="276802"/>
                  </a:lnTo>
                  <a:lnTo>
                    <a:pt x="663666" y="433347"/>
                  </a:lnTo>
                  <a:cubicBezTo>
                    <a:pt x="556378" y="545879"/>
                    <a:pt x="437064" y="646844"/>
                    <a:pt x="307787" y="734182"/>
                  </a:cubicBezTo>
                  <a:lnTo>
                    <a:pt x="236591" y="777435"/>
                  </a:lnTo>
                  <a:lnTo>
                    <a:pt x="0" y="395171"/>
                  </a:lnTo>
                  <a:lnTo>
                    <a:pt x="56187" y="361036"/>
                  </a:lnTo>
                  <a:cubicBezTo>
                    <a:pt x="158531" y="291894"/>
                    <a:pt x="252988" y="211963"/>
                    <a:pt x="337925" y="122875"/>
                  </a:cubicBezTo>
                  <a:lnTo>
                    <a:pt x="44308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4" name="EF.RS.5">
              <a:extLst>
                <a:ext uri="{FF2B5EF4-FFF2-40B4-BE49-F238E27FC236}">
                  <a16:creationId xmlns:a16="http://schemas.microsoft.com/office/drawing/2014/main" id="{00000000-0008-0000-0800-000026010000}"/>
                </a:ext>
              </a:extLst>
            </xdr:cNvPr>
            <xdr:cNvSpPr/>
          </xdr:nvSpPr>
          <xdr:spPr>
            <a:xfrm>
              <a:off x="4281910" y="4483726"/>
              <a:ext cx="986512" cy="959350"/>
            </a:xfrm>
            <a:custGeom>
              <a:avLst/>
              <a:gdLst>
                <a:gd name="connsiteX0" fmla="*/ 561045 w 986512"/>
                <a:gd name="connsiteY0" fmla="*/ 0 h 959350"/>
                <a:gd name="connsiteX1" fmla="*/ 986512 w 986512"/>
                <a:gd name="connsiteY1" fmla="*/ 332163 h 959350"/>
                <a:gd name="connsiteX2" fmla="*/ 817964 w 986512"/>
                <a:gd name="connsiteY2" fmla="*/ 529113 h 959350"/>
                <a:gd name="connsiteX3" fmla="*/ 373115 w 986512"/>
                <a:gd name="connsiteY3" fmla="*/ 905156 h 959350"/>
                <a:gd name="connsiteX4" fmla="*/ 283910 w 986512"/>
                <a:gd name="connsiteY4" fmla="*/ 959350 h 959350"/>
                <a:gd name="connsiteX5" fmla="*/ 0 w 986512"/>
                <a:gd name="connsiteY5" fmla="*/ 500633 h 959350"/>
                <a:gd name="connsiteX6" fmla="*/ 71196 w 986512"/>
                <a:gd name="connsiteY6" fmla="*/ 457380 h 959350"/>
                <a:gd name="connsiteX7" fmla="*/ 427075 w 986512"/>
                <a:gd name="connsiteY7" fmla="*/ 156545 h 959350"/>
                <a:gd name="connsiteX8" fmla="*/ 561045 w 986512"/>
                <a:gd name="connsiteY8" fmla="*/ 0 h 9593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86512" h="959350">
                  <a:moveTo>
                    <a:pt x="561045" y="0"/>
                  </a:moveTo>
                  <a:lnTo>
                    <a:pt x="986512" y="332163"/>
                  </a:lnTo>
                  <a:lnTo>
                    <a:pt x="817964" y="529113"/>
                  </a:lnTo>
                  <a:cubicBezTo>
                    <a:pt x="683853" y="669778"/>
                    <a:pt x="534711" y="795984"/>
                    <a:pt x="373115" y="905156"/>
                  </a:cubicBezTo>
                  <a:lnTo>
                    <a:pt x="283910" y="959350"/>
                  </a:lnTo>
                  <a:lnTo>
                    <a:pt x="0" y="500633"/>
                  </a:lnTo>
                  <a:lnTo>
                    <a:pt x="71196" y="457380"/>
                  </a:lnTo>
                  <a:cubicBezTo>
                    <a:pt x="200473" y="370042"/>
                    <a:pt x="319787" y="269077"/>
                    <a:pt x="427075" y="156545"/>
                  </a:cubicBezTo>
                  <a:lnTo>
                    <a:pt x="561045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5" name="Freeform 294">
              <a:extLst>
                <a:ext uri="{FF2B5EF4-FFF2-40B4-BE49-F238E27FC236}">
                  <a16:creationId xmlns:a16="http://schemas.microsoft.com/office/drawing/2014/main" id="{00000000-0008-0000-0800-000027010000}"/>
                </a:ext>
              </a:extLst>
            </xdr:cNvPr>
            <xdr:cNvSpPr/>
          </xdr:nvSpPr>
          <xdr:spPr>
            <a:xfrm>
              <a:off x="1441460" y="1314621"/>
              <a:ext cx="569166" cy="513552"/>
            </a:xfrm>
            <a:custGeom>
              <a:avLst/>
              <a:gdLst>
                <a:gd name="connsiteX0" fmla="*/ 569166 w 569166"/>
                <a:gd name="connsiteY0" fmla="*/ 0 h 513552"/>
                <a:gd name="connsiteX1" fmla="*/ 569166 w 569166"/>
                <a:gd name="connsiteY1" fmla="*/ 1 h 513552"/>
                <a:gd name="connsiteX2" fmla="*/ 496291 w 569166"/>
                <a:gd name="connsiteY2" fmla="*/ 44274 h 513552"/>
                <a:gd name="connsiteX3" fmla="*/ 105097 w 569166"/>
                <a:gd name="connsiteY3" fmla="*/ 383045 h 513552"/>
                <a:gd name="connsiteX4" fmla="*/ 0 w 569166"/>
                <a:gd name="connsiteY4" fmla="*/ 513552 h 513552"/>
                <a:gd name="connsiteX5" fmla="*/ 0 w 569166"/>
                <a:gd name="connsiteY5" fmla="*/ 513552 h 513552"/>
                <a:gd name="connsiteX6" fmla="*/ 105097 w 569166"/>
                <a:gd name="connsiteY6" fmla="*/ 383044 h 513552"/>
                <a:gd name="connsiteX7" fmla="*/ 496291 w 569166"/>
                <a:gd name="connsiteY7" fmla="*/ 44273 h 513552"/>
                <a:gd name="connsiteX8" fmla="*/ 569166 w 569166"/>
                <a:gd name="connsiteY8" fmla="*/ 0 h 5135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569166" h="513552">
                  <a:moveTo>
                    <a:pt x="569166" y="0"/>
                  </a:moveTo>
                  <a:lnTo>
                    <a:pt x="569166" y="1"/>
                  </a:lnTo>
                  <a:lnTo>
                    <a:pt x="496291" y="44274"/>
                  </a:lnTo>
                  <a:cubicBezTo>
                    <a:pt x="352650" y="141316"/>
                    <a:pt x="221310" y="255182"/>
                    <a:pt x="105097" y="383045"/>
                  </a:cubicBezTo>
                  <a:lnTo>
                    <a:pt x="0" y="513552"/>
                  </a:lnTo>
                  <a:lnTo>
                    <a:pt x="0" y="513552"/>
                  </a:lnTo>
                  <a:lnTo>
                    <a:pt x="105097" y="383044"/>
                  </a:lnTo>
                  <a:cubicBezTo>
                    <a:pt x="221310" y="255181"/>
                    <a:pt x="352650" y="141315"/>
                    <a:pt x="496291" y="44273"/>
                  </a:cubicBezTo>
                  <a:lnTo>
                    <a:pt x="569166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6" name="PC.SC.5">
              <a:extLst>
                <a:ext uri="{FF2B5EF4-FFF2-40B4-BE49-F238E27FC236}">
                  <a16:creationId xmlns:a16="http://schemas.microsoft.com/office/drawing/2014/main" id="{00000000-0008-0000-0800-000028010000}"/>
                </a:ext>
              </a:extLst>
            </xdr:cNvPr>
            <xdr:cNvSpPr/>
          </xdr:nvSpPr>
          <xdr:spPr>
            <a:xfrm>
              <a:off x="592110" y="1494280"/>
              <a:ext cx="849351" cy="955479"/>
            </a:xfrm>
            <a:custGeom>
              <a:avLst/>
              <a:gdLst>
                <a:gd name="connsiteX0" fmla="*/ 421667 w 849351"/>
                <a:gd name="connsiteY0" fmla="*/ 0 h 955479"/>
                <a:gd name="connsiteX1" fmla="*/ 849351 w 849351"/>
                <a:gd name="connsiteY1" fmla="*/ 333894 h 955479"/>
                <a:gd name="connsiteX2" fmla="*/ 791828 w 849351"/>
                <a:gd name="connsiteY2" fmla="*/ 405324 h 955479"/>
                <a:gd name="connsiteX3" fmla="*/ 543144 w 849351"/>
                <a:gd name="connsiteY3" fmla="*/ 863703 h 955479"/>
                <a:gd name="connsiteX4" fmla="*/ 510186 w 849351"/>
                <a:gd name="connsiteY4" fmla="*/ 955479 h 955479"/>
                <a:gd name="connsiteX5" fmla="*/ 0 w 849351"/>
                <a:gd name="connsiteY5" fmla="*/ 778755 h 955479"/>
                <a:gd name="connsiteX6" fmla="*/ 40600 w 849351"/>
                <a:gd name="connsiteY6" fmla="*/ 665700 h 955479"/>
                <a:gd name="connsiteX7" fmla="*/ 351455 w 849351"/>
                <a:gd name="connsiteY7" fmla="*/ 92726 h 955479"/>
                <a:gd name="connsiteX8" fmla="*/ 421667 w 849351"/>
                <a:gd name="connsiteY8" fmla="*/ 0 h 95547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849351" h="955479">
                  <a:moveTo>
                    <a:pt x="421667" y="0"/>
                  </a:moveTo>
                  <a:lnTo>
                    <a:pt x="849351" y="333894"/>
                  </a:lnTo>
                  <a:lnTo>
                    <a:pt x="791828" y="405324"/>
                  </a:lnTo>
                  <a:cubicBezTo>
                    <a:pt x="691449" y="546477"/>
                    <a:pt x="607612" y="700212"/>
                    <a:pt x="543144" y="863703"/>
                  </a:cubicBezTo>
                  <a:lnTo>
                    <a:pt x="510186" y="955479"/>
                  </a:lnTo>
                  <a:lnTo>
                    <a:pt x="0" y="778755"/>
                  </a:lnTo>
                  <a:lnTo>
                    <a:pt x="40600" y="665700"/>
                  </a:lnTo>
                  <a:cubicBezTo>
                    <a:pt x="121185" y="461336"/>
                    <a:pt x="225982" y="269166"/>
                    <a:pt x="351455" y="92726"/>
                  </a:cubicBezTo>
                  <a:lnTo>
                    <a:pt x="421667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7" name="PC.SC.4">
              <a:extLst>
                <a:ext uri="{FF2B5EF4-FFF2-40B4-BE49-F238E27FC236}">
                  <a16:creationId xmlns:a16="http://schemas.microsoft.com/office/drawing/2014/main" id="{00000000-0008-0000-0800-000029010000}"/>
                </a:ext>
              </a:extLst>
            </xdr:cNvPr>
            <xdr:cNvSpPr/>
          </xdr:nvSpPr>
          <xdr:spPr>
            <a:xfrm>
              <a:off x="1102297" y="1828174"/>
              <a:ext cx="693285" cy="769655"/>
            </a:xfrm>
            <a:custGeom>
              <a:avLst/>
              <a:gdLst>
                <a:gd name="connsiteX0" fmla="*/ 339164 w 693285"/>
                <a:gd name="connsiteY0" fmla="*/ 0 h 769655"/>
                <a:gd name="connsiteX1" fmla="*/ 693285 w 693285"/>
                <a:gd name="connsiteY1" fmla="*/ 276463 h 769655"/>
                <a:gd name="connsiteX2" fmla="*/ 648618 w 693285"/>
                <a:gd name="connsiteY2" fmla="*/ 331929 h 769655"/>
                <a:gd name="connsiteX3" fmla="*/ 451743 w 693285"/>
                <a:gd name="connsiteY3" fmla="*/ 694813 h 769655"/>
                <a:gd name="connsiteX4" fmla="*/ 427462 w 693285"/>
                <a:gd name="connsiteY4" fmla="*/ 769655 h 769655"/>
                <a:gd name="connsiteX5" fmla="*/ 0 w 693285"/>
                <a:gd name="connsiteY5" fmla="*/ 621585 h 769655"/>
                <a:gd name="connsiteX6" fmla="*/ 32957 w 693285"/>
                <a:gd name="connsiteY6" fmla="*/ 529810 h 769655"/>
                <a:gd name="connsiteX7" fmla="*/ 281641 w 693285"/>
                <a:gd name="connsiteY7" fmla="*/ 71431 h 769655"/>
                <a:gd name="connsiteX8" fmla="*/ 339164 w 693285"/>
                <a:gd name="connsiteY8" fmla="*/ 0 h 7696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93285" h="769655">
                  <a:moveTo>
                    <a:pt x="339164" y="0"/>
                  </a:moveTo>
                  <a:lnTo>
                    <a:pt x="693285" y="276463"/>
                  </a:lnTo>
                  <a:lnTo>
                    <a:pt x="648618" y="331929"/>
                  </a:lnTo>
                  <a:cubicBezTo>
                    <a:pt x="569152" y="443675"/>
                    <a:pt x="502781" y="565382"/>
                    <a:pt x="451743" y="694813"/>
                  </a:cubicBezTo>
                  <a:lnTo>
                    <a:pt x="427462" y="769655"/>
                  </a:lnTo>
                  <a:lnTo>
                    <a:pt x="0" y="621585"/>
                  </a:lnTo>
                  <a:lnTo>
                    <a:pt x="32957" y="529810"/>
                  </a:lnTo>
                  <a:cubicBezTo>
                    <a:pt x="97425" y="366319"/>
                    <a:pt x="181262" y="212584"/>
                    <a:pt x="281641" y="71431"/>
                  </a:cubicBezTo>
                  <a:lnTo>
                    <a:pt x="339164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8" name="PC.SC.3">
              <a:extLst>
                <a:ext uri="{FF2B5EF4-FFF2-40B4-BE49-F238E27FC236}">
                  <a16:creationId xmlns:a16="http://schemas.microsoft.com/office/drawing/2014/main" id="{00000000-0008-0000-0800-00002A010000}"/>
                </a:ext>
              </a:extLst>
            </xdr:cNvPr>
            <xdr:cNvSpPr/>
          </xdr:nvSpPr>
          <xdr:spPr>
            <a:xfrm>
              <a:off x="1529759" y="2104637"/>
              <a:ext cx="619945" cy="640271"/>
            </a:xfrm>
            <a:custGeom>
              <a:avLst/>
              <a:gdLst>
                <a:gd name="connsiteX0" fmla="*/ 265823 w 619945"/>
                <a:gd name="connsiteY0" fmla="*/ 0 h 640271"/>
                <a:gd name="connsiteX1" fmla="*/ 619945 w 619945"/>
                <a:gd name="connsiteY1" fmla="*/ 276463 h 640271"/>
                <a:gd name="connsiteX2" fmla="*/ 588133 w 619945"/>
                <a:gd name="connsiteY2" fmla="*/ 315966 h 640271"/>
                <a:gd name="connsiteX3" fmla="*/ 443068 w 619945"/>
                <a:gd name="connsiteY3" fmla="*/ 583354 h 640271"/>
                <a:gd name="connsiteX4" fmla="*/ 424603 w 619945"/>
                <a:gd name="connsiteY4" fmla="*/ 640271 h 640271"/>
                <a:gd name="connsiteX5" fmla="*/ 0 w 619945"/>
                <a:gd name="connsiteY5" fmla="*/ 493192 h 640271"/>
                <a:gd name="connsiteX6" fmla="*/ 24281 w 619945"/>
                <a:gd name="connsiteY6" fmla="*/ 418351 h 640271"/>
                <a:gd name="connsiteX7" fmla="*/ 221156 w 619945"/>
                <a:gd name="connsiteY7" fmla="*/ 55467 h 640271"/>
                <a:gd name="connsiteX8" fmla="*/ 265823 w 619945"/>
                <a:gd name="connsiteY8" fmla="*/ 0 h 64027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19945" h="640271">
                  <a:moveTo>
                    <a:pt x="265823" y="0"/>
                  </a:moveTo>
                  <a:lnTo>
                    <a:pt x="619945" y="276463"/>
                  </a:lnTo>
                  <a:lnTo>
                    <a:pt x="588133" y="315966"/>
                  </a:lnTo>
                  <a:cubicBezTo>
                    <a:pt x="529580" y="398305"/>
                    <a:pt x="480675" y="487985"/>
                    <a:pt x="443068" y="583354"/>
                  </a:cubicBezTo>
                  <a:lnTo>
                    <a:pt x="424603" y="640271"/>
                  </a:lnTo>
                  <a:lnTo>
                    <a:pt x="0" y="493192"/>
                  </a:lnTo>
                  <a:lnTo>
                    <a:pt x="24281" y="418351"/>
                  </a:lnTo>
                  <a:cubicBezTo>
                    <a:pt x="75319" y="288920"/>
                    <a:pt x="141690" y="167213"/>
                    <a:pt x="221156" y="55467"/>
                  </a:cubicBezTo>
                  <a:lnTo>
                    <a:pt x="26582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299" name="Freeform 298">
              <a:extLst>
                <a:ext uri="{FF2B5EF4-FFF2-40B4-BE49-F238E27FC236}">
                  <a16:creationId xmlns:a16="http://schemas.microsoft.com/office/drawing/2014/main" id="{00000000-0008-0000-0800-00002B010000}"/>
                </a:ext>
              </a:extLst>
            </xdr:cNvPr>
            <xdr:cNvSpPr/>
          </xdr:nvSpPr>
          <xdr:spPr>
            <a:xfrm>
              <a:off x="985428" y="2449759"/>
              <a:ext cx="116868" cy="700243"/>
            </a:xfrm>
            <a:custGeom>
              <a:avLst/>
              <a:gdLst>
                <a:gd name="connsiteX0" fmla="*/ 116867 w 116868"/>
                <a:gd name="connsiteY0" fmla="*/ 0 h 700243"/>
                <a:gd name="connsiteX1" fmla="*/ 116868 w 116868"/>
                <a:gd name="connsiteY1" fmla="*/ 0 h 700243"/>
                <a:gd name="connsiteX2" fmla="*/ 105150 w 116868"/>
                <a:gd name="connsiteY2" fmla="*/ 32629 h 700243"/>
                <a:gd name="connsiteX3" fmla="*/ 4383 w 116868"/>
                <a:gd name="connsiteY3" fmla="*/ 561524 h 700243"/>
                <a:gd name="connsiteX4" fmla="*/ 0 w 116868"/>
                <a:gd name="connsiteY4" fmla="*/ 700243 h 700243"/>
                <a:gd name="connsiteX5" fmla="*/ 0 w 116868"/>
                <a:gd name="connsiteY5" fmla="*/ 700242 h 700243"/>
                <a:gd name="connsiteX6" fmla="*/ 105150 w 116868"/>
                <a:gd name="connsiteY6" fmla="*/ 32628 h 700243"/>
                <a:gd name="connsiteX7" fmla="*/ 116867 w 116868"/>
                <a:gd name="connsiteY7" fmla="*/ 0 h 7002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16868" h="700243">
                  <a:moveTo>
                    <a:pt x="116867" y="0"/>
                  </a:moveTo>
                  <a:lnTo>
                    <a:pt x="116868" y="0"/>
                  </a:lnTo>
                  <a:lnTo>
                    <a:pt x="105150" y="32629"/>
                  </a:lnTo>
                  <a:cubicBezTo>
                    <a:pt x="50543" y="200821"/>
                    <a:pt x="16011" y="378062"/>
                    <a:pt x="4383" y="561524"/>
                  </a:cubicBezTo>
                  <a:lnTo>
                    <a:pt x="0" y="700243"/>
                  </a:lnTo>
                  <a:lnTo>
                    <a:pt x="0" y="700242"/>
                  </a:lnTo>
                  <a:cubicBezTo>
                    <a:pt x="0" y="467247"/>
                    <a:pt x="36891" y="242868"/>
                    <a:pt x="105150" y="32628"/>
                  </a:cubicBezTo>
                  <a:lnTo>
                    <a:pt x="116867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0" name="Freeform 299">
              <a:extLst>
                <a:ext uri="{FF2B5EF4-FFF2-40B4-BE49-F238E27FC236}">
                  <a16:creationId xmlns:a16="http://schemas.microsoft.com/office/drawing/2014/main" id="{00000000-0008-0000-0800-00002C010000}"/>
                </a:ext>
              </a:extLst>
            </xdr:cNvPr>
            <xdr:cNvSpPr/>
          </xdr:nvSpPr>
          <xdr:spPr>
            <a:xfrm>
              <a:off x="1435428" y="2597829"/>
              <a:ext cx="94330" cy="552173"/>
            </a:xfrm>
            <a:custGeom>
              <a:avLst/>
              <a:gdLst>
                <a:gd name="connsiteX0" fmla="*/ 94330 w 94330"/>
                <a:gd name="connsiteY0" fmla="*/ 0 h 552173"/>
                <a:gd name="connsiteX1" fmla="*/ 94330 w 94330"/>
                <a:gd name="connsiteY1" fmla="*/ 0 h 552173"/>
                <a:gd name="connsiteX2" fmla="*/ 53835 w 94330"/>
                <a:gd name="connsiteY2" fmla="*/ 124817 h 552173"/>
                <a:gd name="connsiteX3" fmla="*/ 13739 w 94330"/>
                <a:gd name="connsiteY3" fmla="*/ 334381 h 552173"/>
                <a:gd name="connsiteX4" fmla="*/ 0 w 94330"/>
                <a:gd name="connsiteY4" fmla="*/ 552173 h 552173"/>
                <a:gd name="connsiteX5" fmla="*/ 0 w 94330"/>
                <a:gd name="connsiteY5" fmla="*/ 552172 h 552173"/>
                <a:gd name="connsiteX6" fmla="*/ 53835 w 94330"/>
                <a:gd name="connsiteY6" fmla="*/ 124816 h 552173"/>
                <a:gd name="connsiteX7" fmla="*/ 94330 w 94330"/>
                <a:gd name="connsiteY7" fmla="*/ 0 h 5521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94330" h="552173">
                  <a:moveTo>
                    <a:pt x="94330" y="0"/>
                  </a:moveTo>
                  <a:lnTo>
                    <a:pt x="94330" y="0"/>
                  </a:lnTo>
                  <a:lnTo>
                    <a:pt x="53835" y="124817"/>
                  </a:lnTo>
                  <a:cubicBezTo>
                    <a:pt x="36263" y="193114"/>
                    <a:pt x="22805" y="263062"/>
                    <a:pt x="13739" y="334381"/>
                  </a:cubicBezTo>
                  <a:lnTo>
                    <a:pt x="0" y="552173"/>
                  </a:lnTo>
                  <a:lnTo>
                    <a:pt x="0" y="552172"/>
                  </a:lnTo>
                  <a:cubicBezTo>
                    <a:pt x="0" y="404608"/>
                    <a:pt x="18691" y="261410"/>
                    <a:pt x="53835" y="124816"/>
                  </a:cubicBezTo>
                  <a:lnTo>
                    <a:pt x="9433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1" name="Freeform 300">
              <a:extLst>
                <a:ext uri="{FF2B5EF4-FFF2-40B4-BE49-F238E27FC236}">
                  <a16:creationId xmlns:a16="http://schemas.microsoft.com/office/drawing/2014/main" id="{00000000-0008-0000-0800-00002D010000}"/>
                </a:ext>
              </a:extLst>
            </xdr:cNvPr>
            <xdr:cNvSpPr/>
          </xdr:nvSpPr>
          <xdr:spPr>
            <a:xfrm>
              <a:off x="1435429" y="3150001"/>
              <a:ext cx="453" cy="8968"/>
            </a:xfrm>
            <a:custGeom>
              <a:avLst/>
              <a:gdLst>
                <a:gd name="connsiteX0" fmla="*/ 0 w 453"/>
                <a:gd name="connsiteY0" fmla="*/ 0 h 8968"/>
                <a:gd name="connsiteX1" fmla="*/ 453 w 453"/>
                <a:gd name="connsiteY1" fmla="*/ 8968 h 8968"/>
                <a:gd name="connsiteX2" fmla="*/ 453 w 453"/>
                <a:gd name="connsiteY2" fmla="*/ 8968 h 8968"/>
                <a:gd name="connsiteX3" fmla="*/ 0 w 453"/>
                <a:gd name="connsiteY3" fmla="*/ 0 h 8968"/>
                <a:gd name="connsiteX4" fmla="*/ 0 w 453"/>
                <a:gd name="connsiteY4" fmla="*/ 0 h 89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53" h="8968">
                  <a:moveTo>
                    <a:pt x="0" y="0"/>
                  </a:moveTo>
                  <a:lnTo>
                    <a:pt x="453" y="8968"/>
                  </a:lnTo>
                  <a:lnTo>
                    <a:pt x="453" y="8968"/>
                  </a:ln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2" name="Freeform 301">
              <a:extLst>
                <a:ext uri="{FF2B5EF4-FFF2-40B4-BE49-F238E27FC236}">
                  <a16:creationId xmlns:a16="http://schemas.microsoft.com/office/drawing/2014/main" id="{00000000-0008-0000-0800-00002E010000}"/>
                </a:ext>
              </a:extLst>
            </xdr:cNvPr>
            <xdr:cNvSpPr/>
          </xdr:nvSpPr>
          <xdr:spPr>
            <a:xfrm>
              <a:off x="3143169" y="3156701"/>
              <a:ext cx="7800" cy="4235"/>
            </a:xfrm>
            <a:custGeom>
              <a:avLst/>
              <a:gdLst>
                <a:gd name="connsiteX0" fmla="*/ 0 w 7800"/>
                <a:gd name="connsiteY0" fmla="*/ 0 h 4235"/>
                <a:gd name="connsiteX1" fmla="*/ 7800 w 7800"/>
                <a:gd name="connsiteY1" fmla="*/ 2702 h 4235"/>
                <a:gd name="connsiteX2" fmla="*/ 6851 w 7800"/>
                <a:gd name="connsiteY2" fmla="*/ 4235 h 4235"/>
                <a:gd name="connsiteX3" fmla="*/ 5423 w 7800"/>
                <a:gd name="connsiteY3" fmla="*/ 4233 h 4235"/>
                <a:gd name="connsiteX4" fmla="*/ 0 w 7800"/>
                <a:gd name="connsiteY4" fmla="*/ 0 h 423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7800" h="4235">
                  <a:moveTo>
                    <a:pt x="0" y="0"/>
                  </a:moveTo>
                  <a:lnTo>
                    <a:pt x="7800" y="2702"/>
                  </a:lnTo>
                  <a:lnTo>
                    <a:pt x="6851" y="4235"/>
                  </a:lnTo>
                  <a:lnTo>
                    <a:pt x="5423" y="423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3" name="EF.HA.1">
              <a:extLst>
                <a:ext uri="{FF2B5EF4-FFF2-40B4-BE49-F238E27FC236}">
                  <a16:creationId xmlns:a16="http://schemas.microsoft.com/office/drawing/2014/main" id="{00000000-0008-0000-0800-00002F010000}"/>
                </a:ext>
              </a:extLst>
            </xdr:cNvPr>
            <xdr:cNvSpPr/>
          </xdr:nvSpPr>
          <xdr:spPr>
            <a:xfrm>
              <a:off x="3153354" y="3160938"/>
              <a:ext cx="754750" cy="492380"/>
            </a:xfrm>
            <a:custGeom>
              <a:avLst/>
              <a:gdLst>
                <a:gd name="connsiteX0" fmla="*/ 0 w 754750"/>
                <a:gd name="connsiteY0" fmla="*/ 0 h 492380"/>
                <a:gd name="connsiteX1" fmla="*/ 2057 w 754750"/>
                <a:gd name="connsiteY1" fmla="*/ 2 h 492380"/>
                <a:gd name="connsiteX2" fmla="*/ 754750 w 754750"/>
                <a:gd name="connsiteY2" fmla="*/ 260729 h 492380"/>
                <a:gd name="connsiteX3" fmla="*/ 726413 w 754750"/>
                <a:gd name="connsiteY3" fmla="*/ 331349 h 492380"/>
                <a:gd name="connsiteX4" fmla="*/ 635279 w 754750"/>
                <a:gd name="connsiteY4" fmla="*/ 481459 h 492380"/>
                <a:gd name="connsiteX5" fmla="*/ 625933 w 754750"/>
                <a:gd name="connsiteY5" fmla="*/ 492380 h 492380"/>
                <a:gd name="connsiteX6" fmla="*/ 4447 w 754750"/>
                <a:gd name="connsiteY6" fmla="*/ 7186 h 492380"/>
                <a:gd name="connsiteX7" fmla="*/ 0 w 754750"/>
                <a:gd name="connsiteY7" fmla="*/ 0 h 49238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754750" h="492380">
                  <a:moveTo>
                    <a:pt x="0" y="0"/>
                  </a:moveTo>
                  <a:lnTo>
                    <a:pt x="2057" y="2"/>
                  </a:lnTo>
                  <a:lnTo>
                    <a:pt x="754750" y="260729"/>
                  </a:lnTo>
                  <a:lnTo>
                    <a:pt x="726413" y="331349"/>
                  </a:lnTo>
                  <a:cubicBezTo>
                    <a:pt x="701446" y="384822"/>
                    <a:pt x="670811" y="435116"/>
                    <a:pt x="635279" y="481459"/>
                  </a:cubicBezTo>
                  <a:lnTo>
                    <a:pt x="625933" y="492380"/>
                  </a:lnTo>
                  <a:lnTo>
                    <a:pt x="4447" y="7186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4" name="Freeform 303">
              <a:extLst>
                <a:ext uri="{FF2B5EF4-FFF2-40B4-BE49-F238E27FC236}">
                  <a16:creationId xmlns:a16="http://schemas.microsoft.com/office/drawing/2014/main" id="{00000000-0008-0000-0800-000030010000}"/>
                </a:ext>
              </a:extLst>
            </xdr:cNvPr>
            <xdr:cNvSpPr/>
          </xdr:nvSpPr>
          <xdr:spPr>
            <a:xfrm>
              <a:off x="4758451" y="3162890"/>
              <a:ext cx="96327" cy="553330"/>
            </a:xfrm>
            <a:custGeom>
              <a:avLst/>
              <a:gdLst>
                <a:gd name="connsiteX0" fmla="*/ 96327 w 96327"/>
                <a:gd name="connsiteY0" fmla="*/ 0 h 553330"/>
                <a:gd name="connsiteX1" fmla="*/ 96327 w 96327"/>
                <a:gd name="connsiteY1" fmla="*/ 0 h 553330"/>
                <a:gd name="connsiteX2" fmla="*/ 88149 w 96327"/>
                <a:gd name="connsiteY2" fmla="*/ 161949 h 553330"/>
                <a:gd name="connsiteX3" fmla="*/ 7131 w 96327"/>
                <a:gd name="connsiteY3" fmla="*/ 535558 h 553330"/>
                <a:gd name="connsiteX4" fmla="*/ 0 w 96327"/>
                <a:gd name="connsiteY4" fmla="*/ 553330 h 553330"/>
                <a:gd name="connsiteX5" fmla="*/ 0 w 96327"/>
                <a:gd name="connsiteY5" fmla="*/ 553330 h 553330"/>
                <a:gd name="connsiteX6" fmla="*/ 7131 w 96327"/>
                <a:gd name="connsiteY6" fmla="*/ 535557 h 553330"/>
                <a:gd name="connsiteX7" fmla="*/ 88149 w 96327"/>
                <a:gd name="connsiteY7" fmla="*/ 161948 h 553330"/>
                <a:gd name="connsiteX8" fmla="*/ 96327 w 96327"/>
                <a:gd name="connsiteY8" fmla="*/ 0 h 55333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96327" h="553330">
                  <a:moveTo>
                    <a:pt x="96327" y="0"/>
                  </a:moveTo>
                  <a:lnTo>
                    <a:pt x="96327" y="0"/>
                  </a:lnTo>
                  <a:lnTo>
                    <a:pt x="88149" y="161949"/>
                  </a:lnTo>
                  <a:cubicBezTo>
                    <a:pt x="75014" y="291291"/>
                    <a:pt x="47464" y="416371"/>
                    <a:pt x="7131" y="535558"/>
                  </a:cubicBezTo>
                  <a:lnTo>
                    <a:pt x="0" y="553330"/>
                  </a:lnTo>
                  <a:lnTo>
                    <a:pt x="0" y="553330"/>
                  </a:lnTo>
                  <a:lnTo>
                    <a:pt x="7131" y="535557"/>
                  </a:lnTo>
                  <a:cubicBezTo>
                    <a:pt x="47464" y="416370"/>
                    <a:pt x="75014" y="291290"/>
                    <a:pt x="88149" y="161948"/>
                  </a:cubicBezTo>
                  <a:lnTo>
                    <a:pt x="96327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5" name="EF.PR.2">
              <a:extLst>
                <a:ext uri="{FF2B5EF4-FFF2-40B4-BE49-F238E27FC236}">
                  <a16:creationId xmlns:a16="http://schemas.microsoft.com/office/drawing/2014/main" id="{00000000-0008-0000-0800-000031010000}"/>
                </a:ext>
              </a:extLst>
            </xdr:cNvPr>
            <xdr:cNvSpPr/>
          </xdr:nvSpPr>
          <xdr:spPr>
            <a:xfrm>
              <a:off x="3908105" y="3161858"/>
              <a:ext cx="500871" cy="407622"/>
            </a:xfrm>
            <a:custGeom>
              <a:avLst/>
              <a:gdLst>
                <a:gd name="connsiteX0" fmla="*/ 46726 w 500871"/>
                <a:gd name="connsiteY0" fmla="*/ 0 h 407622"/>
                <a:gd name="connsiteX1" fmla="*/ 496698 w 500871"/>
                <a:gd name="connsiteY1" fmla="*/ 516 h 407622"/>
                <a:gd name="connsiteX2" fmla="*/ 500871 w 500871"/>
                <a:gd name="connsiteY2" fmla="*/ 521 h 407622"/>
                <a:gd name="connsiteX3" fmla="*/ 495268 w 500871"/>
                <a:gd name="connsiteY3" fmla="*/ 111479 h 407622"/>
                <a:gd name="connsiteX4" fmla="*/ 445126 w 500871"/>
                <a:gd name="connsiteY4" fmla="*/ 357337 h 407622"/>
                <a:gd name="connsiteX5" fmla="*/ 426722 w 500871"/>
                <a:gd name="connsiteY5" fmla="*/ 407622 h 407622"/>
                <a:gd name="connsiteX6" fmla="*/ 425173 w 500871"/>
                <a:gd name="connsiteY6" fmla="*/ 407086 h 407622"/>
                <a:gd name="connsiteX7" fmla="*/ 1 w 500871"/>
                <a:gd name="connsiteY7" fmla="*/ 259809 h 407622"/>
                <a:gd name="connsiteX8" fmla="*/ 1 w 500871"/>
                <a:gd name="connsiteY8" fmla="*/ 259809 h 407622"/>
                <a:gd name="connsiteX9" fmla="*/ 0 w 500871"/>
                <a:gd name="connsiteY9" fmla="*/ 259809 h 407622"/>
                <a:gd name="connsiteX10" fmla="*/ 4765 w 500871"/>
                <a:gd name="connsiteY10" fmla="*/ 247933 h 407622"/>
                <a:gd name="connsiteX11" fmla="*/ 43142 w 500871"/>
                <a:gd name="connsiteY11" fmla="*/ 70960 h 407622"/>
                <a:gd name="connsiteX12" fmla="*/ 46726 w 500871"/>
                <a:gd name="connsiteY12" fmla="*/ 0 h 40762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500871" h="407622">
                  <a:moveTo>
                    <a:pt x="46726" y="0"/>
                  </a:moveTo>
                  <a:lnTo>
                    <a:pt x="496698" y="516"/>
                  </a:lnTo>
                  <a:lnTo>
                    <a:pt x="500871" y="521"/>
                  </a:lnTo>
                  <a:lnTo>
                    <a:pt x="495268" y="111479"/>
                  </a:lnTo>
                  <a:cubicBezTo>
                    <a:pt x="486665" y="196194"/>
                    <a:pt x="469669" y="278428"/>
                    <a:pt x="445126" y="357337"/>
                  </a:cubicBezTo>
                  <a:lnTo>
                    <a:pt x="426722" y="407622"/>
                  </a:lnTo>
                  <a:lnTo>
                    <a:pt x="425173" y="407086"/>
                  </a:lnTo>
                  <a:lnTo>
                    <a:pt x="1" y="259809"/>
                  </a:lnTo>
                  <a:lnTo>
                    <a:pt x="1" y="259809"/>
                  </a:lnTo>
                  <a:lnTo>
                    <a:pt x="0" y="259809"/>
                  </a:lnTo>
                  <a:lnTo>
                    <a:pt x="4765" y="247933"/>
                  </a:lnTo>
                  <a:cubicBezTo>
                    <a:pt x="23870" y="191476"/>
                    <a:pt x="36920" y="132227"/>
                    <a:pt x="43142" y="70960"/>
                  </a:cubicBezTo>
                  <a:lnTo>
                    <a:pt x="46726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6" name="EF.HA.2">
              <a:extLst>
                <a:ext uri="{FF2B5EF4-FFF2-40B4-BE49-F238E27FC236}">
                  <a16:creationId xmlns:a16="http://schemas.microsoft.com/office/drawing/2014/main" id="{00000000-0008-0000-0800-000032010000}"/>
                </a:ext>
              </a:extLst>
            </xdr:cNvPr>
            <xdr:cNvSpPr/>
          </xdr:nvSpPr>
          <xdr:spPr>
            <a:xfrm>
              <a:off x="3779288" y="3421667"/>
              <a:ext cx="555538" cy="508540"/>
            </a:xfrm>
            <a:custGeom>
              <a:avLst/>
              <a:gdLst>
                <a:gd name="connsiteX0" fmla="*/ 128818 w 555538"/>
                <a:gd name="connsiteY0" fmla="*/ 0 h 508540"/>
                <a:gd name="connsiteX1" fmla="*/ 553989 w 555538"/>
                <a:gd name="connsiteY1" fmla="*/ 147277 h 508540"/>
                <a:gd name="connsiteX2" fmla="*/ 555538 w 555538"/>
                <a:gd name="connsiteY2" fmla="*/ 147814 h 508540"/>
                <a:gd name="connsiteX3" fmla="*/ 531573 w 555538"/>
                <a:gd name="connsiteY3" fmla="*/ 213291 h 508540"/>
                <a:gd name="connsiteX4" fmla="*/ 415402 w 555538"/>
                <a:gd name="connsiteY4" fmla="*/ 427320 h 508540"/>
                <a:gd name="connsiteX5" fmla="*/ 354667 w 555538"/>
                <a:gd name="connsiteY5" fmla="*/ 508540 h 508540"/>
                <a:gd name="connsiteX6" fmla="*/ 354557 w 555538"/>
                <a:gd name="connsiteY6" fmla="*/ 508454 h 508540"/>
                <a:gd name="connsiteX7" fmla="*/ 0 w 555538"/>
                <a:gd name="connsiteY7" fmla="*/ 231652 h 508540"/>
                <a:gd name="connsiteX8" fmla="*/ 9347 w 555538"/>
                <a:gd name="connsiteY8" fmla="*/ 220729 h 508540"/>
                <a:gd name="connsiteX9" fmla="*/ 100481 w 555538"/>
                <a:gd name="connsiteY9" fmla="*/ 70619 h 508540"/>
                <a:gd name="connsiteX10" fmla="*/ 128818 w 555538"/>
                <a:gd name="connsiteY10" fmla="*/ 0 h 5085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55538" h="508540">
                  <a:moveTo>
                    <a:pt x="128818" y="0"/>
                  </a:moveTo>
                  <a:lnTo>
                    <a:pt x="553989" y="147277"/>
                  </a:lnTo>
                  <a:lnTo>
                    <a:pt x="555538" y="147814"/>
                  </a:lnTo>
                  <a:lnTo>
                    <a:pt x="531573" y="213291"/>
                  </a:lnTo>
                  <a:cubicBezTo>
                    <a:pt x="499694" y="288663"/>
                    <a:pt x="460688" y="360288"/>
                    <a:pt x="415402" y="427320"/>
                  </a:cubicBezTo>
                  <a:lnTo>
                    <a:pt x="354667" y="508540"/>
                  </a:lnTo>
                  <a:lnTo>
                    <a:pt x="354557" y="508454"/>
                  </a:lnTo>
                  <a:lnTo>
                    <a:pt x="0" y="231652"/>
                  </a:lnTo>
                  <a:lnTo>
                    <a:pt x="9347" y="220729"/>
                  </a:lnTo>
                  <a:cubicBezTo>
                    <a:pt x="44879" y="174386"/>
                    <a:pt x="75514" y="124092"/>
                    <a:pt x="100481" y="70619"/>
                  </a:cubicBezTo>
                  <a:lnTo>
                    <a:pt x="128818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7" name="Freeform 306">
              <a:extLst>
                <a:ext uri="{FF2B5EF4-FFF2-40B4-BE49-F238E27FC236}">
                  <a16:creationId xmlns:a16="http://schemas.microsoft.com/office/drawing/2014/main" id="{00000000-0008-0000-0800-000033010000}"/>
                </a:ext>
              </a:extLst>
            </xdr:cNvPr>
            <xdr:cNvSpPr/>
          </xdr:nvSpPr>
          <xdr:spPr>
            <a:xfrm>
              <a:off x="4334826" y="3569480"/>
              <a:ext cx="423624" cy="146740"/>
            </a:xfrm>
            <a:custGeom>
              <a:avLst/>
              <a:gdLst>
                <a:gd name="connsiteX0" fmla="*/ 1 w 423624"/>
                <a:gd name="connsiteY0" fmla="*/ 0 h 146740"/>
                <a:gd name="connsiteX1" fmla="*/ 423624 w 423624"/>
                <a:gd name="connsiteY1" fmla="*/ 146740 h 146740"/>
                <a:gd name="connsiteX2" fmla="*/ 423624 w 423624"/>
                <a:gd name="connsiteY2" fmla="*/ 146740 h 146740"/>
                <a:gd name="connsiteX3" fmla="*/ 0 w 423624"/>
                <a:gd name="connsiteY3" fmla="*/ 1 h 146740"/>
                <a:gd name="connsiteX4" fmla="*/ 1 w 423624"/>
                <a:gd name="connsiteY4" fmla="*/ 0 h 1467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23624" h="146740">
                  <a:moveTo>
                    <a:pt x="1" y="0"/>
                  </a:moveTo>
                  <a:lnTo>
                    <a:pt x="423624" y="146740"/>
                  </a:lnTo>
                  <a:lnTo>
                    <a:pt x="423624" y="146740"/>
                  </a:lnTo>
                  <a:lnTo>
                    <a:pt x="0" y="1"/>
                  </a:lnTo>
                  <a:lnTo>
                    <a:pt x="1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8" name="EF.RS.2">
              <a:extLst>
                <a:ext uri="{FF2B5EF4-FFF2-40B4-BE49-F238E27FC236}">
                  <a16:creationId xmlns:a16="http://schemas.microsoft.com/office/drawing/2014/main" id="{00000000-0008-0000-0800-000034010000}"/>
                </a:ext>
              </a:extLst>
            </xdr:cNvPr>
            <xdr:cNvSpPr/>
          </xdr:nvSpPr>
          <xdr:spPr>
            <a:xfrm>
              <a:off x="3571349" y="3653319"/>
              <a:ext cx="562606" cy="564486"/>
            </a:xfrm>
            <a:custGeom>
              <a:avLst/>
              <a:gdLst>
                <a:gd name="connsiteX0" fmla="*/ 207938 w 562606"/>
                <a:gd name="connsiteY0" fmla="*/ 0 h 564486"/>
                <a:gd name="connsiteX1" fmla="*/ 562495 w 562606"/>
                <a:gd name="connsiteY1" fmla="*/ 276802 h 564486"/>
                <a:gd name="connsiteX2" fmla="*/ 562606 w 562606"/>
                <a:gd name="connsiteY2" fmla="*/ 276888 h 564486"/>
                <a:gd name="connsiteX3" fmla="*/ 550806 w 562606"/>
                <a:gd name="connsiteY3" fmla="*/ 292667 h 564486"/>
                <a:gd name="connsiteX4" fmla="*/ 283007 w 562606"/>
                <a:gd name="connsiteY4" fmla="*/ 536002 h 564486"/>
                <a:gd name="connsiteX5" fmla="*/ 236122 w 562606"/>
                <a:gd name="connsiteY5" fmla="*/ 564486 h 564486"/>
                <a:gd name="connsiteX6" fmla="*/ 0 w 562606"/>
                <a:gd name="connsiteY6" fmla="*/ 182980 h 564486"/>
                <a:gd name="connsiteX7" fmla="*/ 26958 w 562606"/>
                <a:gd name="connsiteY7" fmla="*/ 168347 h 564486"/>
                <a:gd name="connsiteX8" fmla="*/ 160413 w 562606"/>
                <a:gd name="connsiteY8" fmla="*/ 55534 h 564486"/>
                <a:gd name="connsiteX9" fmla="*/ 160414 w 562606"/>
                <a:gd name="connsiteY9" fmla="*/ 55534 h 564486"/>
                <a:gd name="connsiteX10" fmla="*/ 160414 w 562606"/>
                <a:gd name="connsiteY10" fmla="*/ 55533 h 564486"/>
                <a:gd name="connsiteX11" fmla="*/ 207938 w 562606"/>
                <a:gd name="connsiteY11" fmla="*/ 0 h 56448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562606" h="564486">
                  <a:moveTo>
                    <a:pt x="207938" y="0"/>
                  </a:moveTo>
                  <a:lnTo>
                    <a:pt x="562495" y="276802"/>
                  </a:lnTo>
                  <a:lnTo>
                    <a:pt x="562606" y="276888"/>
                  </a:lnTo>
                  <a:lnTo>
                    <a:pt x="550806" y="292667"/>
                  </a:lnTo>
                  <a:cubicBezTo>
                    <a:pt x="473772" y="386011"/>
                    <a:pt x="383556" y="468073"/>
                    <a:pt x="283007" y="536002"/>
                  </a:cubicBezTo>
                  <a:lnTo>
                    <a:pt x="236122" y="564486"/>
                  </a:lnTo>
                  <a:lnTo>
                    <a:pt x="0" y="182980"/>
                  </a:lnTo>
                  <a:lnTo>
                    <a:pt x="26958" y="168347"/>
                  </a:lnTo>
                  <a:cubicBezTo>
                    <a:pt x="75437" y="135595"/>
                    <a:pt x="120180" y="97733"/>
                    <a:pt x="160413" y="55534"/>
                  </a:cubicBezTo>
                  <a:lnTo>
                    <a:pt x="160414" y="55534"/>
                  </a:lnTo>
                  <a:lnTo>
                    <a:pt x="160414" y="55533"/>
                  </a:lnTo>
                  <a:lnTo>
                    <a:pt x="207938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09" name="EF.PR.3">
              <a:extLst>
                <a:ext uri="{FF2B5EF4-FFF2-40B4-BE49-F238E27FC236}">
                  <a16:creationId xmlns:a16="http://schemas.microsoft.com/office/drawing/2014/main" id="{00000000-0008-0000-0800-000035010000}"/>
                </a:ext>
              </a:extLst>
            </xdr:cNvPr>
            <xdr:cNvSpPr/>
          </xdr:nvSpPr>
          <xdr:spPr>
            <a:xfrm>
              <a:off x="4334827" y="3162380"/>
              <a:ext cx="519950" cy="553841"/>
            </a:xfrm>
            <a:custGeom>
              <a:avLst/>
              <a:gdLst>
                <a:gd name="connsiteX0" fmla="*/ 74149 w 519950"/>
                <a:gd name="connsiteY0" fmla="*/ 0 h 553841"/>
                <a:gd name="connsiteX1" fmla="*/ 519950 w 519950"/>
                <a:gd name="connsiteY1" fmla="*/ 511 h 553841"/>
                <a:gd name="connsiteX2" fmla="*/ 511772 w 519950"/>
                <a:gd name="connsiteY2" fmla="*/ 162459 h 553841"/>
                <a:gd name="connsiteX3" fmla="*/ 430754 w 519950"/>
                <a:gd name="connsiteY3" fmla="*/ 536068 h 553841"/>
                <a:gd name="connsiteX4" fmla="*/ 423623 w 519950"/>
                <a:gd name="connsiteY4" fmla="*/ 553841 h 553841"/>
                <a:gd name="connsiteX5" fmla="*/ 0 w 519950"/>
                <a:gd name="connsiteY5" fmla="*/ 407101 h 553841"/>
                <a:gd name="connsiteX6" fmla="*/ 18404 w 519950"/>
                <a:gd name="connsiteY6" fmla="*/ 356816 h 553841"/>
                <a:gd name="connsiteX7" fmla="*/ 68546 w 519950"/>
                <a:gd name="connsiteY7" fmla="*/ 110958 h 553841"/>
                <a:gd name="connsiteX8" fmla="*/ 74149 w 519950"/>
                <a:gd name="connsiteY8" fmla="*/ 0 h 55384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519950" h="553841">
                  <a:moveTo>
                    <a:pt x="74149" y="0"/>
                  </a:moveTo>
                  <a:lnTo>
                    <a:pt x="519950" y="511"/>
                  </a:lnTo>
                  <a:lnTo>
                    <a:pt x="511772" y="162459"/>
                  </a:lnTo>
                  <a:cubicBezTo>
                    <a:pt x="498637" y="291801"/>
                    <a:pt x="471087" y="416881"/>
                    <a:pt x="430754" y="536068"/>
                  </a:cubicBezTo>
                  <a:lnTo>
                    <a:pt x="423623" y="553841"/>
                  </a:lnTo>
                  <a:lnTo>
                    <a:pt x="0" y="407101"/>
                  </a:lnTo>
                  <a:lnTo>
                    <a:pt x="18404" y="356816"/>
                  </a:lnTo>
                  <a:cubicBezTo>
                    <a:pt x="42947" y="277907"/>
                    <a:pt x="59943" y="195673"/>
                    <a:pt x="68546" y="110958"/>
                  </a:cubicBezTo>
                  <a:lnTo>
                    <a:pt x="74149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0" name="Freeform 309">
              <a:extLst>
                <a:ext uri="{FF2B5EF4-FFF2-40B4-BE49-F238E27FC236}">
                  <a16:creationId xmlns:a16="http://schemas.microsoft.com/office/drawing/2014/main" id="{00000000-0008-0000-0800-000036010000}"/>
                </a:ext>
              </a:extLst>
            </xdr:cNvPr>
            <xdr:cNvSpPr/>
          </xdr:nvSpPr>
          <xdr:spPr>
            <a:xfrm>
              <a:off x="3908106" y="3421667"/>
              <a:ext cx="426721" cy="147814"/>
            </a:xfrm>
            <a:custGeom>
              <a:avLst/>
              <a:gdLst>
                <a:gd name="connsiteX0" fmla="*/ 0 w 426721"/>
                <a:gd name="connsiteY0" fmla="*/ 0 h 147814"/>
                <a:gd name="connsiteX1" fmla="*/ 425172 w 426721"/>
                <a:gd name="connsiteY1" fmla="*/ 147277 h 147814"/>
                <a:gd name="connsiteX2" fmla="*/ 426721 w 426721"/>
                <a:gd name="connsiteY2" fmla="*/ 147813 h 147814"/>
                <a:gd name="connsiteX3" fmla="*/ 426720 w 426721"/>
                <a:gd name="connsiteY3" fmla="*/ 147814 h 147814"/>
                <a:gd name="connsiteX4" fmla="*/ 425171 w 426721"/>
                <a:gd name="connsiteY4" fmla="*/ 147277 h 147814"/>
                <a:gd name="connsiteX5" fmla="*/ 0 w 426721"/>
                <a:gd name="connsiteY5" fmla="*/ 0 h 147814"/>
                <a:gd name="connsiteX6" fmla="*/ 0 w 426721"/>
                <a:gd name="connsiteY6" fmla="*/ 0 h 14781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426721" h="147814">
                  <a:moveTo>
                    <a:pt x="0" y="0"/>
                  </a:moveTo>
                  <a:lnTo>
                    <a:pt x="425172" y="147277"/>
                  </a:lnTo>
                  <a:lnTo>
                    <a:pt x="426721" y="147813"/>
                  </a:lnTo>
                  <a:lnTo>
                    <a:pt x="426720" y="147814"/>
                  </a:lnTo>
                  <a:lnTo>
                    <a:pt x="425171" y="147277"/>
                  </a:lnTo>
                  <a:lnTo>
                    <a:pt x="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1" name="EF.HA.3">
              <a:extLst>
                <a:ext uri="{FF2B5EF4-FFF2-40B4-BE49-F238E27FC236}">
                  <a16:creationId xmlns:a16="http://schemas.microsoft.com/office/drawing/2014/main" id="{00000000-0008-0000-0800-000037010000}"/>
                </a:ext>
              </a:extLst>
            </xdr:cNvPr>
            <xdr:cNvSpPr/>
          </xdr:nvSpPr>
          <xdr:spPr>
            <a:xfrm>
              <a:off x="4133955" y="3569481"/>
              <a:ext cx="624496" cy="637442"/>
            </a:xfrm>
            <a:custGeom>
              <a:avLst/>
              <a:gdLst>
                <a:gd name="connsiteX0" fmla="*/ 200871 w 624496"/>
                <a:gd name="connsiteY0" fmla="*/ 0 h 637442"/>
                <a:gd name="connsiteX1" fmla="*/ 624495 w 624496"/>
                <a:gd name="connsiteY1" fmla="*/ 146739 h 637442"/>
                <a:gd name="connsiteX2" fmla="*/ 624495 w 624496"/>
                <a:gd name="connsiteY2" fmla="*/ 146739 h 637442"/>
                <a:gd name="connsiteX3" fmla="*/ 624496 w 624496"/>
                <a:gd name="connsiteY3" fmla="*/ 146739 h 637442"/>
                <a:gd name="connsiteX4" fmla="*/ 561744 w 624496"/>
                <a:gd name="connsiteY4" fmla="*/ 303123 h 637442"/>
                <a:gd name="connsiteX5" fmla="*/ 369352 w 624496"/>
                <a:gd name="connsiteY5" fmla="*/ 620022 h 637442"/>
                <a:gd name="connsiteX6" fmla="*/ 354445 w 624496"/>
                <a:gd name="connsiteY6" fmla="*/ 637442 h 637442"/>
                <a:gd name="connsiteX7" fmla="*/ 0 w 624496"/>
                <a:gd name="connsiteY7" fmla="*/ 360726 h 637442"/>
                <a:gd name="connsiteX8" fmla="*/ 60735 w 624496"/>
                <a:gd name="connsiteY8" fmla="*/ 279506 h 637442"/>
                <a:gd name="connsiteX9" fmla="*/ 176906 w 624496"/>
                <a:gd name="connsiteY9" fmla="*/ 65477 h 637442"/>
                <a:gd name="connsiteX10" fmla="*/ 200871 w 624496"/>
                <a:gd name="connsiteY10" fmla="*/ 0 h 63744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24496" h="637442">
                  <a:moveTo>
                    <a:pt x="200871" y="0"/>
                  </a:moveTo>
                  <a:lnTo>
                    <a:pt x="624495" y="146739"/>
                  </a:lnTo>
                  <a:lnTo>
                    <a:pt x="624495" y="146739"/>
                  </a:lnTo>
                  <a:lnTo>
                    <a:pt x="624496" y="146739"/>
                  </a:lnTo>
                  <a:lnTo>
                    <a:pt x="561744" y="303123"/>
                  </a:lnTo>
                  <a:cubicBezTo>
                    <a:pt x="509037" y="416009"/>
                    <a:pt x="444362" y="522186"/>
                    <a:pt x="369352" y="620022"/>
                  </a:cubicBezTo>
                  <a:lnTo>
                    <a:pt x="354445" y="637442"/>
                  </a:lnTo>
                  <a:lnTo>
                    <a:pt x="0" y="360726"/>
                  </a:lnTo>
                  <a:lnTo>
                    <a:pt x="60735" y="279506"/>
                  </a:lnTo>
                  <a:cubicBezTo>
                    <a:pt x="106021" y="212474"/>
                    <a:pt x="145027" y="140849"/>
                    <a:pt x="176906" y="65477"/>
                  </a:cubicBezTo>
                  <a:lnTo>
                    <a:pt x="20087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2" name="EF.RS.3">
              <a:extLst>
                <a:ext uri="{FF2B5EF4-FFF2-40B4-BE49-F238E27FC236}">
                  <a16:creationId xmlns:a16="http://schemas.microsoft.com/office/drawing/2014/main" id="{00000000-0008-0000-0800-000038010000}"/>
                </a:ext>
              </a:extLst>
            </xdr:cNvPr>
            <xdr:cNvSpPr/>
          </xdr:nvSpPr>
          <xdr:spPr>
            <a:xfrm>
              <a:off x="3807471" y="3930207"/>
              <a:ext cx="680928" cy="671888"/>
            </a:xfrm>
            <a:custGeom>
              <a:avLst/>
              <a:gdLst>
                <a:gd name="connsiteX0" fmla="*/ 326484 w 680928"/>
                <a:gd name="connsiteY0" fmla="*/ 0 h 671888"/>
                <a:gd name="connsiteX1" fmla="*/ 680928 w 680928"/>
                <a:gd name="connsiteY1" fmla="*/ 276716 h 671888"/>
                <a:gd name="connsiteX2" fmla="*/ 575772 w 680928"/>
                <a:gd name="connsiteY2" fmla="*/ 399591 h 671888"/>
                <a:gd name="connsiteX3" fmla="*/ 294034 w 680928"/>
                <a:gd name="connsiteY3" fmla="*/ 637752 h 671888"/>
                <a:gd name="connsiteX4" fmla="*/ 237846 w 680928"/>
                <a:gd name="connsiteY4" fmla="*/ 671887 h 671888"/>
                <a:gd name="connsiteX5" fmla="*/ 237847 w 680928"/>
                <a:gd name="connsiteY5" fmla="*/ 671888 h 671888"/>
                <a:gd name="connsiteX6" fmla="*/ 237846 w 680928"/>
                <a:gd name="connsiteY6" fmla="*/ 671888 h 671888"/>
                <a:gd name="connsiteX7" fmla="*/ 1254 w 680928"/>
                <a:gd name="connsiteY7" fmla="*/ 289624 h 671888"/>
                <a:gd name="connsiteX8" fmla="*/ 0 w 680928"/>
                <a:gd name="connsiteY8" fmla="*/ 287598 h 671888"/>
                <a:gd name="connsiteX9" fmla="*/ 46885 w 680928"/>
                <a:gd name="connsiteY9" fmla="*/ 259114 h 671888"/>
                <a:gd name="connsiteX10" fmla="*/ 314684 w 680928"/>
                <a:gd name="connsiteY10" fmla="*/ 15779 h 671888"/>
                <a:gd name="connsiteX11" fmla="*/ 326484 w 680928"/>
                <a:gd name="connsiteY11" fmla="*/ 0 h 6718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680928" h="671888">
                  <a:moveTo>
                    <a:pt x="326484" y="0"/>
                  </a:moveTo>
                  <a:lnTo>
                    <a:pt x="680928" y="276716"/>
                  </a:lnTo>
                  <a:lnTo>
                    <a:pt x="575772" y="399591"/>
                  </a:lnTo>
                  <a:cubicBezTo>
                    <a:pt x="490835" y="488679"/>
                    <a:pt x="396378" y="568610"/>
                    <a:pt x="294034" y="637752"/>
                  </a:cubicBezTo>
                  <a:lnTo>
                    <a:pt x="237846" y="671887"/>
                  </a:lnTo>
                  <a:lnTo>
                    <a:pt x="237847" y="671888"/>
                  </a:lnTo>
                  <a:lnTo>
                    <a:pt x="237846" y="671888"/>
                  </a:lnTo>
                  <a:lnTo>
                    <a:pt x="1254" y="289624"/>
                  </a:lnTo>
                  <a:lnTo>
                    <a:pt x="0" y="287598"/>
                  </a:lnTo>
                  <a:lnTo>
                    <a:pt x="46885" y="259114"/>
                  </a:lnTo>
                  <a:cubicBezTo>
                    <a:pt x="147434" y="191185"/>
                    <a:pt x="237650" y="109123"/>
                    <a:pt x="314684" y="15779"/>
                  </a:cubicBezTo>
                  <a:lnTo>
                    <a:pt x="326484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3" name="Freeform 312">
              <a:extLst>
                <a:ext uri="{FF2B5EF4-FFF2-40B4-BE49-F238E27FC236}">
                  <a16:creationId xmlns:a16="http://schemas.microsoft.com/office/drawing/2014/main" id="{00000000-0008-0000-0800-000039010000}"/>
                </a:ext>
              </a:extLst>
            </xdr:cNvPr>
            <xdr:cNvSpPr/>
          </xdr:nvSpPr>
          <xdr:spPr>
            <a:xfrm>
              <a:off x="3731763" y="3653319"/>
              <a:ext cx="47524" cy="55535"/>
            </a:xfrm>
            <a:custGeom>
              <a:avLst/>
              <a:gdLst>
                <a:gd name="connsiteX0" fmla="*/ 47524 w 47524"/>
                <a:gd name="connsiteY0" fmla="*/ 0 h 55535"/>
                <a:gd name="connsiteX1" fmla="*/ 47524 w 47524"/>
                <a:gd name="connsiteY1" fmla="*/ 1 h 55535"/>
                <a:gd name="connsiteX2" fmla="*/ 0 w 47524"/>
                <a:gd name="connsiteY2" fmla="*/ 55534 h 55535"/>
                <a:gd name="connsiteX3" fmla="*/ 0 w 47524"/>
                <a:gd name="connsiteY3" fmla="*/ 55535 h 55535"/>
                <a:gd name="connsiteX4" fmla="*/ 47524 w 47524"/>
                <a:gd name="connsiteY4" fmla="*/ 0 h 5553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47524" h="55535">
                  <a:moveTo>
                    <a:pt x="47524" y="0"/>
                  </a:moveTo>
                  <a:lnTo>
                    <a:pt x="47524" y="1"/>
                  </a:lnTo>
                  <a:lnTo>
                    <a:pt x="0" y="55534"/>
                  </a:lnTo>
                  <a:lnTo>
                    <a:pt x="0" y="55535"/>
                  </a:lnTo>
                  <a:lnTo>
                    <a:pt x="47524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4" name="EF.HA.4">
              <a:extLst>
                <a:ext uri="{FF2B5EF4-FFF2-40B4-BE49-F238E27FC236}">
                  <a16:creationId xmlns:a16="http://schemas.microsoft.com/office/drawing/2014/main" id="{00000000-0008-0000-0800-00003A010000}"/>
                </a:ext>
              </a:extLst>
            </xdr:cNvPr>
            <xdr:cNvSpPr/>
          </xdr:nvSpPr>
          <xdr:spPr>
            <a:xfrm>
              <a:off x="4488399" y="3716220"/>
              <a:ext cx="695224" cy="767506"/>
            </a:xfrm>
            <a:custGeom>
              <a:avLst/>
              <a:gdLst>
                <a:gd name="connsiteX0" fmla="*/ 270051 w 695224"/>
                <a:gd name="connsiteY0" fmla="*/ 0 h 767506"/>
                <a:gd name="connsiteX1" fmla="*/ 695224 w 695224"/>
                <a:gd name="connsiteY1" fmla="*/ 147276 h 767506"/>
                <a:gd name="connsiteX2" fmla="*/ 615266 w 695224"/>
                <a:gd name="connsiteY2" fmla="*/ 346543 h 767506"/>
                <a:gd name="connsiteX3" fmla="*/ 372243 w 695224"/>
                <a:gd name="connsiteY3" fmla="*/ 746837 h 767506"/>
                <a:gd name="connsiteX4" fmla="*/ 354555 w 695224"/>
                <a:gd name="connsiteY4" fmla="*/ 767506 h 767506"/>
                <a:gd name="connsiteX5" fmla="*/ 0 w 695224"/>
                <a:gd name="connsiteY5" fmla="*/ 490704 h 767506"/>
                <a:gd name="connsiteX6" fmla="*/ 14907 w 695224"/>
                <a:gd name="connsiteY6" fmla="*/ 473284 h 767506"/>
                <a:gd name="connsiteX7" fmla="*/ 207299 w 695224"/>
                <a:gd name="connsiteY7" fmla="*/ 156385 h 767506"/>
                <a:gd name="connsiteX8" fmla="*/ 270051 w 695224"/>
                <a:gd name="connsiteY8" fmla="*/ 0 h 76750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95224" h="767506">
                  <a:moveTo>
                    <a:pt x="270051" y="0"/>
                  </a:moveTo>
                  <a:lnTo>
                    <a:pt x="695224" y="147276"/>
                  </a:lnTo>
                  <a:lnTo>
                    <a:pt x="615266" y="346543"/>
                  </a:lnTo>
                  <a:cubicBezTo>
                    <a:pt x="548688" y="489136"/>
                    <a:pt x="466993" y="623255"/>
                    <a:pt x="372243" y="746837"/>
                  </a:cubicBezTo>
                  <a:lnTo>
                    <a:pt x="354555" y="767506"/>
                  </a:lnTo>
                  <a:lnTo>
                    <a:pt x="0" y="490704"/>
                  </a:lnTo>
                  <a:lnTo>
                    <a:pt x="14907" y="473284"/>
                  </a:lnTo>
                  <a:cubicBezTo>
                    <a:pt x="89917" y="375448"/>
                    <a:pt x="154592" y="269271"/>
                    <a:pt x="207299" y="156385"/>
                  </a:cubicBezTo>
                  <a:lnTo>
                    <a:pt x="27005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5" name="EF.HA.5">
              <a:extLst>
                <a:ext uri="{FF2B5EF4-FFF2-40B4-BE49-F238E27FC236}">
                  <a16:creationId xmlns:a16="http://schemas.microsoft.com/office/drawing/2014/main" id="{00000000-0008-0000-0800-00003B010000}"/>
                </a:ext>
              </a:extLst>
            </xdr:cNvPr>
            <xdr:cNvSpPr/>
          </xdr:nvSpPr>
          <xdr:spPr>
            <a:xfrm>
              <a:off x="4842955" y="3863497"/>
              <a:ext cx="851558" cy="952392"/>
            </a:xfrm>
            <a:custGeom>
              <a:avLst/>
              <a:gdLst>
                <a:gd name="connsiteX0" fmla="*/ 340669 w 851558"/>
                <a:gd name="connsiteY0" fmla="*/ 0 h 952392"/>
                <a:gd name="connsiteX1" fmla="*/ 851558 w 851558"/>
                <a:gd name="connsiteY1" fmla="*/ 176967 h 952392"/>
                <a:gd name="connsiteX2" fmla="*/ 809104 w 851558"/>
                <a:gd name="connsiteY2" fmla="*/ 291830 h 952392"/>
                <a:gd name="connsiteX3" fmla="*/ 446492 w 851558"/>
                <a:gd name="connsiteY3" fmla="*/ 927824 h 952392"/>
                <a:gd name="connsiteX4" fmla="*/ 425467 w 851558"/>
                <a:gd name="connsiteY4" fmla="*/ 952392 h 952392"/>
                <a:gd name="connsiteX5" fmla="*/ 0 w 851558"/>
                <a:gd name="connsiteY5" fmla="*/ 620229 h 952392"/>
                <a:gd name="connsiteX6" fmla="*/ 17688 w 851558"/>
                <a:gd name="connsiteY6" fmla="*/ 599560 h 952392"/>
                <a:gd name="connsiteX7" fmla="*/ 260711 w 851558"/>
                <a:gd name="connsiteY7" fmla="*/ 199266 h 952392"/>
                <a:gd name="connsiteX8" fmla="*/ 340669 w 851558"/>
                <a:gd name="connsiteY8" fmla="*/ 0 h 95239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851558" h="952392">
                  <a:moveTo>
                    <a:pt x="340669" y="0"/>
                  </a:moveTo>
                  <a:lnTo>
                    <a:pt x="851558" y="176967"/>
                  </a:lnTo>
                  <a:lnTo>
                    <a:pt x="809104" y="291830"/>
                  </a:lnTo>
                  <a:cubicBezTo>
                    <a:pt x="717086" y="521051"/>
                    <a:pt x="594538" y="734727"/>
                    <a:pt x="446492" y="927824"/>
                  </a:cubicBezTo>
                  <a:lnTo>
                    <a:pt x="425467" y="952392"/>
                  </a:lnTo>
                  <a:lnTo>
                    <a:pt x="0" y="620229"/>
                  </a:lnTo>
                  <a:lnTo>
                    <a:pt x="17688" y="599560"/>
                  </a:lnTo>
                  <a:cubicBezTo>
                    <a:pt x="112438" y="475978"/>
                    <a:pt x="194133" y="341859"/>
                    <a:pt x="260711" y="199266"/>
                  </a:cubicBezTo>
                  <a:lnTo>
                    <a:pt x="340669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6" name="Freeform 315">
              <a:extLst>
                <a:ext uri="{FF2B5EF4-FFF2-40B4-BE49-F238E27FC236}">
                  <a16:creationId xmlns:a16="http://schemas.microsoft.com/office/drawing/2014/main" id="{00000000-0008-0000-0800-00003C010000}"/>
                </a:ext>
              </a:extLst>
            </xdr:cNvPr>
            <xdr:cNvSpPr/>
          </xdr:nvSpPr>
          <xdr:spPr>
            <a:xfrm>
              <a:off x="4045317" y="4206923"/>
              <a:ext cx="443082" cy="395172"/>
            </a:xfrm>
            <a:custGeom>
              <a:avLst/>
              <a:gdLst>
                <a:gd name="connsiteX0" fmla="*/ 443082 w 443082"/>
                <a:gd name="connsiteY0" fmla="*/ 0 h 395172"/>
                <a:gd name="connsiteX1" fmla="*/ 443082 w 443082"/>
                <a:gd name="connsiteY1" fmla="*/ 1 h 395172"/>
                <a:gd name="connsiteX2" fmla="*/ 337926 w 443082"/>
                <a:gd name="connsiteY2" fmla="*/ 122876 h 395172"/>
                <a:gd name="connsiteX3" fmla="*/ 56188 w 443082"/>
                <a:gd name="connsiteY3" fmla="*/ 361037 h 395172"/>
                <a:gd name="connsiteX4" fmla="*/ 1 w 443082"/>
                <a:gd name="connsiteY4" fmla="*/ 395172 h 395172"/>
                <a:gd name="connsiteX5" fmla="*/ 0 w 443082"/>
                <a:gd name="connsiteY5" fmla="*/ 395171 h 395172"/>
                <a:gd name="connsiteX6" fmla="*/ 56188 w 443082"/>
                <a:gd name="connsiteY6" fmla="*/ 361036 h 395172"/>
                <a:gd name="connsiteX7" fmla="*/ 337926 w 443082"/>
                <a:gd name="connsiteY7" fmla="*/ 122875 h 395172"/>
                <a:gd name="connsiteX8" fmla="*/ 443082 w 443082"/>
                <a:gd name="connsiteY8" fmla="*/ 0 h 39517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443082" h="395172">
                  <a:moveTo>
                    <a:pt x="443082" y="0"/>
                  </a:moveTo>
                  <a:lnTo>
                    <a:pt x="443082" y="1"/>
                  </a:lnTo>
                  <a:lnTo>
                    <a:pt x="337926" y="122876"/>
                  </a:lnTo>
                  <a:cubicBezTo>
                    <a:pt x="252989" y="211964"/>
                    <a:pt x="158532" y="291895"/>
                    <a:pt x="56188" y="361037"/>
                  </a:cubicBezTo>
                  <a:lnTo>
                    <a:pt x="1" y="395172"/>
                  </a:lnTo>
                  <a:lnTo>
                    <a:pt x="0" y="395171"/>
                  </a:lnTo>
                  <a:lnTo>
                    <a:pt x="56188" y="361036"/>
                  </a:lnTo>
                  <a:cubicBezTo>
                    <a:pt x="158532" y="291894"/>
                    <a:pt x="252989" y="211963"/>
                    <a:pt x="337926" y="122875"/>
                  </a:cubicBezTo>
                  <a:lnTo>
                    <a:pt x="443082" y="0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  <a:alpha val="57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7" name="CS.SM.3">
              <a:extLst>
                <a:ext uri="{FF2B5EF4-FFF2-40B4-BE49-F238E27FC236}">
                  <a16:creationId xmlns:a16="http://schemas.microsoft.com/office/drawing/2014/main" id="{00000000-0008-0000-0800-00003D010000}"/>
                </a:ext>
              </a:extLst>
            </xdr:cNvPr>
            <xdr:cNvSpPr/>
          </xdr:nvSpPr>
          <xdr:spPr>
            <a:xfrm>
              <a:off x="4339404" y="2606386"/>
              <a:ext cx="516478" cy="556504"/>
            </a:xfrm>
            <a:custGeom>
              <a:avLst/>
              <a:gdLst>
                <a:gd name="connsiteX0" fmla="*/ 431942 w 516478"/>
                <a:gd name="connsiteY0" fmla="*/ 0 h 556504"/>
                <a:gd name="connsiteX1" fmla="*/ 439600 w 516478"/>
                <a:gd name="connsiteY1" fmla="*/ 20924 h 556504"/>
                <a:gd name="connsiteX2" fmla="*/ 516478 w 516478"/>
                <a:gd name="connsiteY2" fmla="*/ 529426 h 556504"/>
                <a:gd name="connsiteX3" fmla="*/ 515111 w 516478"/>
                <a:gd name="connsiteY3" fmla="*/ 556504 h 556504"/>
                <a:gd name="connsiteX4" fmla="*/ 65401 w 516478"/>
                <a:gd name="connsiteY4" fmla="*/ 555988 h 556504"/>
                <a:gd name="connsiteX5" fmla="*/ 66026 w 516478"/>
                <a:gd name="connsiteY5" fmla="*/ 543615 h 556504"/>
                <a:gd name="connsiteX6" fmla="*/ 26358 w 516478"/>
                <a:gd name="connsiteY6" fmla="*/ 228721 h 556504"/>
                <a:gd name="connsiteX7" fmla="*/ 0 w 516478"/>
                <a:gd name="connsiteY7" fmla="*/ 147478 h 556504"/>
                <a:gd name="connsiteX8" fmla="*/ 425218 w 516478"/>
                <a:gd name="connsiteY8" fmla="*/ 2296 h 556504"/>
                <a:gd name="connsiteX9" fmla="*/ 431942 w 516478"/>
                <a:gd name="connsiteY9" fmla="*/ 0 h 55650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516478" h="556504">
                  <a:moveTo>
                    <a:pt x="431942" y="0"/>
                  </a:moveTo>
                  <a:lnTo>
                    <a:pt x="439600" y="20924"/>
                  </a:lnTo>
                  <a:cubicBezTo>
                    <a:pt x="489563" y="181560"/>
                    <a:pt x="516478" y="352350"/>
                    <a:pt x="516478" y="529426"/>
                  </a:cubicBezTo>
                  <a:lnTo>
                    <a:pt x="515111" y="556504"/>
                  </a:lnTo>
                  <a:lnTo>
                    <a:pt x="65401" y="555988"/>
                  </a:lnTo>
                  <a:lnTo>
                    <a:pt x="66026" y="543615"/>
                  </a:lnTo>
                  <a:cubicBezTo>
                    <a:pt x="66026" y="434884"/>
                    <a:pt x="52254" y="329369"/>
                    <a:pt x="26358" y="228721"/>
                  </a:cubicBezTo>
                  <a:lnTo>
                    <a:pt x="0" y="147478"/>
                  </a:lnTo>
                  <a:lnTo>
                    <a:pt x="425218" y="2296"/>
                  </a:lnTo>
                  <a:lnTo>
                    <a:pt x="43194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8" name="CS.SM.4">
              <a:extLst>
                <a:ext uri="{FF2B5EF4-FFF2-40B4-BE49-F238E27FC236}">
                  <a16:creationId xmlns:a16="http://schemas.microsoft.com/office/drawing/2014/main" id="{00000000-0008-0000-0800-00003E010000}"/>
                </a:ext>
              </a:extLst>
            </xdr:cNvPr>
            <xdr:cNvSpPr/>
          </xdr:nvSpPr>
          <xdr:spPr>
            <a:xfrm>
              <a:off x="4771346" y="2462387"/>
              <a:ext cx="534083" cy="701020"/>
            </a:xfrm>
            <a:custGeom>
              <a:avLst/>
              <a:gdLst>
                <a:gd name="connsiteX0" fmla="*/ 421751 w 534083"/>
                <a:gd name="connsiteY0" fmla="*/ 0 h 701020"/>
                <a:gd name="connsiteX1" fmla="*/ 428933 w 534083"/>
                <a:gd name="connsiteY1" fmla="*/ 20000 h 701020"/>
                <a:gd name="connsiteX2" fmla="*/ 534083 w 534083"/>
                <a:gd name="connsiteY2" fmla="*/ 687614 h 701020"/>
                <a:gd name="connsiteX3" fmla="*/ 533406 w 534083"/>
                <a:gd name="connsiteY3" fmla="*/ 701020 h 701020"/>
                <a:gd name="connsiteX4" fmla="*/ 83433 w 534083"/>
                <a:gd name="connsiteY4" fmla="*/ 700503 h 701020"/>
                <a:gd name="connsiteX5" fmla="*/ 83169 w 534083"/>
                <a:gd name="connsiteY5" fmla="*/ 700503 h 701020"/>
                <a:gd name="connsiteX6" fmla="*/ 84536 w 534083"/>
                <a:gd name="connsiteY6" fmla="*/ 673425 h 701020"/>
                <a:gd name="connsiteX7" fmla="*/ 7658 w 534083"/>
                <a:gd name="connsiteY7" fmla="*/ 164923 h 701020"/>
                <a:gd name="connsiteX8" fmla="*/ 0 w 534083"/>
                <a:gd name="connsiteY8" fmla="*/ 143999 h 701020"/>
                <a:gd name="connsiteX9" fmla="*/ 421751 w 534083"/>
                <a:gd name="connsiteY9" fmla="*/ 0 h 70102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534083" h="701020">
                  <a:moveTo>
                    <a:pt x="421751" y="0"/>
                  </a:moveTo>
                  <a:lnTo>
                    <a:pt x="428933" y="20000"/>
                  </a:lnTo>
                  <a:cubicBezTo>
                    <a:pt x="497193" y="230240"/>
                    <a:pt x="534083" y="454619"/>
                    <a:pt x="534083" y="687614"/>
                  </a:cubicBezTo>
                  <a:lnTo>
                    <a:pt x="533406" y="701020"/>
                  </a:lnTo>
                  <a:lnTo>
                    <a:pt x="83433" y="700503"/>
                  </a:lnTo>
                  <a:lnTo>
                    <a:pt x="83169" y="700503"/>
                  </a:lnTo>
                  <a:lnTo>
                    <a:pt x="84536" y="673425"/>
                  </a:lnTo>
                  <a:cubicBezTo>
                    <a:pt x="84536" y="496349"/>
                    <a:pt x="57621" y="325559"/>
                    <a:pt x="7658" y="164923"/>
                  </a:cubicBezTo>
                  <a:lnTo>
                    <a:pt x="0" y="143999"/>
                  </a:lnTo>
                  <a:lnTo>
                    <a:pt x="42175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19" name="CS.AS.3">
              <a:extLst>
                <a:ext uri="{FF2B5EF4-FFF2-40B4-BE49-F238E27FC236}">
                  <a16:creationId xmlns:a16="http://schemas.microsoft.com/office/drawing/2014/main" id="{00000000-0008-0000-0800-00003F010000}"/>
                </a:ext>
              </a:extLst>
            </xdr:cNvPr>
            <xdr:cNvSpPr/>
          </xdr:nvSpPr>
          <xdr:spPr>
            <a:xfrm>
              <a:off x="3816287" y="1692021"/>
              <a:ext cx="670064" cy="673597"/>
            </a:xfrm>
            <a:custGeom>
              <a:avLst/>
              <a:gdLst>
                <a:gd name="connsiteX0" fmla="*/ 243152 w 670064"/>
                <a:gd name="connsiteY0" fmla="*/ 0 h 673597"/>
                <a:gd name="connsiteX1" fmla="*/ 285672 w 670064"/>
                <a:gd name="connsiteY1" fmla="*/ 25832 h 673597"/>
                <a:gd name="connsiteX2" fmla="*/ 649114 w 670064"/>
                <a:gd name="connsiteY2" fmla="*/ 356072 h 673597"/>
                <a:gd name="connsiteX3" fmla="*/ 670064 w 670064"/>
                <a:gd name="connsiteY3" fmla="*/ 384088 h 673597"/>
                <a:gd name="connsiteX4" fmla="*/ 661560 w 670064"/>
                <a:gd name="connsiteY4" fmla="*/ 390971 h 673597"/>
                <a:gd name="connsiteX5" fmla="*/ 312401 w 670064"/>
                <a:gd name="connsiteY5" fmla="*/ 673596 h 673597"/>
                <a:gd name="connsiteX6" fmla="*/ 312402 w 670064"/>
                <a:gd name="connsiteY6" fmla="*/ 673597 h 673597"/>
                <a:gd name="connsiteX7" fmla="*/ 312401 w 670064"/>
                <a:gd name="connsiteY7" fmla="*/ 673597 h 673597"/>
                <a:gd name="connsiteX8" fmla="*/ 261818 w 670064"/>
                <a:gd name="connsiteY8" fmla="*/ 610785 h 673597"/>
                <a:gd name="connsiteX9" fmla="*/ 261817 w 670064"/>
                <a:gd name="connsiteY9" fmla="*/ 610784 h 673597"/>
                <a:gd name="connsiteX10" fmla="*/ 33620 w 670064"/>
                <a:gd name="connsiteY10" fmla="*/ 413168 h 673597"/>
                <a:gd name="connsiteX11" fmla="*/ 0 w 670064"/>
                <a:gd name="connsiteY11" fmla="*/ 392744 h 673597"/>
                <a:gd name="connsiteX12" fmla="*/ 236644 w 670064"/>
                <a:gd name="connsiteY12" fmla="*/ 10511 h 673597"/>
                <a:gd name="connsiteX13" fmla="*/ 243152 w 670064"/>
                <a:gd name="connsiteY13" fmla="*/ 0 h 67359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</a:cxnLst>
              <a:rect l="l" t="t" r="r" b="b"/>
              <a:pathLst>
                <a:path w="670064" h="673597">
                  <a:moveTo>
                    <a:pt x="243152" y="0"/>
                  </a:moveTo>
                  <a:lnTo>
                    <a:pt x="285672" y="25832"/>
                  </a:lnTo>
                  <a:cubicBezTo>
                    <a:pt x="422131" y="118022"/>
                    <a:pt x="544568" y="229391"/>
                    <a:pt x="649114" y="356072"/>
                  </a:cubicBezTo>
                  <a:lnTo>
                    <a:pt x="670064" y="384088"/>
                  </a:lnTo>
                  <a:lnTo>
                    <a:pt x="661560" y="390971"/>
                  </a:lnTo>
                  <a:lnTo>
                    <a:pt x="312401" y="673596"/>
                  </a:lnTo>
                  <a:lnTo>
                    <a:pt x="312402" y="673597"/>
                  </a:lnTo>
                  <a:lnTo>
                    <a:pt x="312401" y="673597"/>
                  </a:lnTo>
                  <a:lnTo>
                    <a:pt x="261818" y="610785"/>
                  </a:lnTo>
                  <a:lnTo>
                    <a:pt x="261817" y="610784"/>
                  </a:lnTo>
                  <a:cubicBezTo>
                    <a:pt x="194026" y="536197"/>
                    <a:pt x="117411" y="469776"/>
                    <a:pt x="33620" y="413168"/>
                  </a:cubicBezTo>
                  <a:lnTo>
                    <a:pt x="0" y="392744"/>
                  </a:lnTo>
                  <a:lnTo>
                    <a:pt x="236644" y="10511"/>
                  </a:lnTo>
                  <a:lnTo>
                    <a:pt x="24315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0" name="CS.AT.3">
              <a:extLst>
                <a:ext uri="{FF2B5EF4-FFF2-40B4-BE49-F238E27FC236}">
                  <a16:creationId xmlns:a16="http://schemas.microsoft.com/office/drawing/2014/main" id="{00000000-0008-0000-0800-000040010000}"/>
                </a:ext>
              </a:extLst>
            </xdr:cNvPr>
            <xdr:cNvSpPr/>
          </xdr:nvSpPr>
          <xdr:spPr>
            <a:xfrm>
              <a:off x="4128689" y="2076109"/>
              <a:ext cx="642657" cy="677755"/>
            </a:xfrm>
            <a:custGeom>
              <a:avLst/>
              <a:gdLst>
                <a:gd name="connsiteX0" fmla="*/ 357662 w 642657"/>
                <a:gd name="connsiteY0" fmla="*/ 0 h 677755"/>
                <a:gd name="connsiteX1" fmla="*/ 435152 w 642657"/>
                <a:gd name="connsiteY1" fmla="*/ 103626 h 677755"/>
                <a:gd name="connsiteX2" fmla="*/ 592813 w 642657"/>
                <a:gd name="connsiteY2" fmla="*/ 394094 h 677755"/>
                <a:gd name="connsiteX3" fmla="*/ 642657 w 642657"/>
                <a:gd name="connsiteY3" fmla="*/ 530277 h 677755"/>
                <a:gd name="connsiteX4" fmla="*/ 635933 w 642657"/>
                <a:gd name="connsiteY4" fmla="*/ 532573 h 677755"/>
                <a:gd name="connsiteX5" fmla="*/ 210715 w 642657"/>
                <a:gd name="connsiteY5" fmla="*/ 677755 h 677755"/>
                <a:gd name="connsiteX6" fmla="*/ 189343 w 642657"/>
                <a:gd name="connsiteY6" fmla="*/ 611881 h 677755"/>
                <a:gd name="connsiteX7" fmla="*/ 44278 w 642657"/>
                <a:gd name="connsiteY7" fmla="*/ 344493 h 677755"/>
                <a:gd name="connsiteX8" fmla="*/ 0 w 642657"/>
                <a:gd name="connsiteY8" fmla="*/ 289509 h 677755"/>
                <a:gd name="connsiteX9" fmla="*/ 349158 w 642657"/>
                <a:gd name="connsiteY9" fmla="*/ 6884 h 677755"/>
                <a:gd name="connsiteX10" fmla="*/ 357662 w 642657"/>
                <a:gd name="connsiteY10" fmla="*/ 0 h 6777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42657" h="677755">
                  <a:moveTo>
                    <a:pt x="357662" y="0"/>
                  </a:moveTo>
                  <a:lnTo>
                    <a:pt x="435152" y="103626"/>
                  </a:lnTo>
                  <a:cubicBezTo>
                    <a:pt x="496612" y="194598"/>
                    <a:pt x="549548" y="291803"/>
                    <a:pt x="592813" y="394094"/>
                  </a:cubicBezTo>
                  <a:lnTo>
                    <a:pt x="642657" y="530277"/>
                  </a:lnTo>
                  <a:lnTo>
                    <a:pt x="635933" y="532573"/>
                  </a:lnTo>
                  <a:lnTo>
                    <a:pt x="210715" y="677755"/>
                  </a:lnTo>
                  <a:lnTo>
                    <a:pt x="189343" y="611881"/>
                  </a:lnTo>
                  <a:cubicBezTo>
                    <a:pt x="151737" y="516511"/>
                    <a:pt x="102832" y="426832"/>
                    <a:pt x="44278" y="344493"/>
                  </a:cubicBezTo>
                  <a:lnTo>
                    <a:pt x="0" y="289509"/>
                  </a:lnTo>
                  <a:lnTo>
                    <a:pt x="349158" y="6884"/>
                  </a:lnTo>
                  <a:lnTo>
                    <a:pt x="357662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1" name="CS.AS.4">
              <a:extLst>
                <a:ext uri="{FF2B5EF4-FFF2-40B4-BE49-F238E27FC236}">
                  <a16:creationId xmlns:a16="http://schemas.microsoft.com/office/drawing/2014/main" id="{00000000-0008-0000-0800-000041010000}"/>
                </a:ext>
              </a:extLst>
            </xdr:cNvPr>
            <xdr:cNvSpPr/>
          </xdr:nvSpPr>
          <xdr:spPr>
            <a:xfrm>
              <a:off x="4059439" y="1320299"/>
              <a:ext cx="767567" cy="755810"/>
            </a:xfrm>
            <a:custGeom>
              <a:avLst/>
              <a:gdLst>
                <a:gd name="connsiteX0" fmla="*/ 230135 w 767567"/>
                <a:gd name="connsiteY0" fmla="*/ 0 h 755810"/>
                <a:gd name="connsiteX1" fmla="*/ 293667 w 767567"/>
                <a:gd name="connsiteY1" fmla="*/ 38597 h 755810"/>
                <a:gd name="connsiteX2" fmla="*/ 684861 w 767567"/>
                <a:gd name="connsiteY2" fmla="*/ 377368 h 755810"/>
                <a:gd name="connsiteX3" fmla="*/ 767567 w 767567"/>
                <a:gd name="connsiteY3" fmla="*/ 480069 h 755810"/>
                <a:gd name="connsiteX4" fmla="*/ 426912 w 767567"/>
                <a:gd name="connsiteY4" fmla="*/ 755810 h 755810"/>
                <a:gd name="connsiteX5" fmla="*/ 405962 w 767567"/>
                <a:gd name="connsiteY5" fmla="*/ 727794 h 755810"/>
                <a:gd name="connsiteX6" fmla="*/ 42520 w 767567"/>
                <a:gd name="connsiteY6" fmla="*/ 397554 h 755810"/>
                <a:gd name="connsiteX7" fmla="*/ 0 w 767567"/>
                <a:gd name="connsiteY7" fmla="*/ 371722 h 755810"/>
                <a:gd name="connsiteX8" fmla="*/ 230135 w 767567"/>
                <a:gd name="connsiteY8" fmla="*/ 0 h 75581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767567" h="755810">
                  <a:moveTo>
                    <a:pt x="230135" y="0"/>
                  </a:moveTo>
                  <a:lnTo>
                    <a:pt x="293667" y="38597"/>
                  </a:lnTo>
                  <a:cubicBezTo>
                    <a:pt x="437308" y="135639"/>
                    <a:pt x="568649" y="249505"/>
                    <a:pt x="684861" y="377368"/>
                  </a:cubicBezTo>
                  <a:lnTo>
                    <a:pt x="767567" y="480069"/>
                  </a:lnTo>
                  <a:lnTo>
                    <a:pt x="426912" y="755810"/>
                  </a:lnTo>
                  <a:lnTo>
                    <a:pt x="405962" y="727794"/>
                  </a:lnTo>
                  <a:cubicBezTo>
                    <a:pt x="301416" y="601113"/>
                    <a:pt x="178979" y="489744"/>
                    <a:pt x="42520" y="397554"/>
                  </a:cubicBezTo>
                  <a:lnTo>
                    <a:pt x="0" y="371722"/>
                  </a:lnTo>
                  <a:lnTo>
                    <a:pt x="230135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2" name="CS.AT.4">
              <a:extLst>
                <a:ext uri="{FF2B5EF4-FFF2-40B4-BE49-F238E27FC236}">
                  <a16:creationId xmlns:a16="http://schemas.microsoft.com/office/drawing/2014/main" id="{00000000-0008-0000-0800-000042010000}"/>
                </a:ext>
              </a:extLst>
            </xdr:cNvPr>
            <xdr:cNvSpPr/>
          </xdr:nvSpPr>
          <xdr:spPr>
            <a:xfrm>
              <a:off x="4486351" y="1800368"/>
              <a:ext cx="706746" cy="806018"/>
            </a:xfrm>
            <a:custGeom>
              <a:avLst/>
              <a:gdLst>
                <a:gd name="connsiteX0" fmla="*/ 340655 w 706746"/>
                <a:gd name="connsiteY0" fmla="*/ 0 h 806018"/>
                <a:gd name="connsiteX1" fmla="*/ 420569 w 706746"/>
                <a:gd name="connsiteY1" fmla="*/ 99236 h 806018"/>
                <a:gd name="connsiteX2" fmla="*/ 669253 w 706746"/>
                <a:gd name="connsiteY2" fmla="*/ 557615 h 806018"/>
                <a:gd name="connsiteX3" fmla="*/ 706746 w 706746"/>
                <a:gd name="connsiteY3" fmla="*/ 662019 h 806018"/>
                <a:gd name="connsiteX4" fmla="*/ 284995 w 706746"/>
                <a:gd name="connsiteY4" fmla="*/ 806018 h 806018"/>
                <a:gd name="connsiteX5" fmla="*/ 235151 w 706746"/>
                <a:gd name="connsiteY5" fmla="*/ 669835 h 806018"/>
                <a:gd name="connsiteX6" fmla="*/ 77490 w 706746"/>
                <a:gd name="connsiteY6" fmla="*/ 379367 h 806018"/>
                <a:gd name="connsiteX7" fmla="*/ 0 w 706746"/>
                <a:gd name="connsiteY7" fmla="*/ 275741 h 806018"/>
                <a:gd name="connsiteX8" fmla="*/ 340655 w 706746"/>
                <a:gd name="connsiteY8" fmla="*/ 1 h 806018"/>
                <a:gd name="connsiteX9" fmla="*/ 340655 w 706746"/>
                <a:gd name="connsiteY9" fmla="*/ 0 h 806018"/>
                <a:gd name="connsiteX10" fmla="*/ 340655 w 706746"/>
                <a:gd name="connsiteY10" fmla="*/ 0 h 80601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706746" h="806018">
                  <a:moveTo>
                    <a:pt x="340655" y="0"/>
                  </a:moveTo>
                  <a:lnTo>
                    <a:pt x="420569" y="99236"/>
                  </a:lnTo>
                  <a:cubicBezTo>
                    <a:pt x="520948" y="240388"/>
                    <a:pt x="604785" y="394124"/>
                    <a:pt x="669253" y="557615"/>
                  </a:cubicBezTo>
                  <a:lnTo>
                    <a:pt x="706746" y="662019"/>
                  </a:lnTo>
                  <a:lnTo>
                    <a:pt x="284995" y="806018"/>
                  </a:lnTo>
                  <a:lnTo>
                    <a:pt x="235151" y="669835"/>
                  </a:lnTo>
                  <a:cubicBezTo>
                    <a:pt x="191886" y="567544"/>
                    <a:pt x="138950" y="470339"/>
                    <a:pt x="77490" y="379367"/>
                  </a:cubicBezTo>
                  <a:lnTo>
                    <a:pt x="0" y="275741"/>
                  </a:lnTo>
                  <a:lnTo>
                    <a:pt x="340655" y="1"/>
                  </a:lnTo>
                  <a:lnTo>
                    <a:pt x="340655" y="0"/>
                  </a:lnTo>
                  <a:lnTo>
                    <a:pt x="340655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3" name="EE.LF.3">
              <a:extLst>
                <a:ext uri="{FF2B5EF4-FFF2-40B4-BE49-F238E27FC236}">
                  <a16:creationId xmlns:a16="http://schemas.microsoft.com/office/drawing/2014/main" id="{00000000-0008-0000-0800-000043010000}"/>
                </a:ext>
              </a:extLst>
            </xdr:cNvPr>
            <xdr:cNvSpPr/>
          </xdr:nvSpPr>
          <xdr:spPr>
            <a:xfrm>
              <a:off x="3366785" y="4219830"/>
              <a:ext cx="672275" cy="598588"/>
            </a:xfrm>
            <a:custGeom>
              <a:avLst/>
              <a:gdLst>
                <a:gd name="connsiteX0" fmla="*/ 441941 w 672275"/>
                <a:gd name="connsiteY0" fmla="*/ 0 h 598588"/>
                <a:gd name="connsiteX1" fmla="*/ 672275 w 672275"/>
                <a:gd name="connsiteY1" fmla="*/ 372152 h 598588"/>
                <a:gd name="connsiteX2" fmla="*/ 594184 w 672275"/>
                <a:gd name="connsiteY2" fmla="*/ 419593 h 598588"/>
                <a:gd name="connsiteX3" fmla="*/ 123721 w 672275"/>
                <a:gd name="connsiteY3" fmla="*/ 591240 h 598588"/>
                <a:gd name="connsiteX4" fmla="*/ 75574 w 672275"/>
                <a:gd name="connsiteY4" fmla="*/ 598588 h 598588"/>
                <a:gd name="connsiteX5" fmla="*/ 0 w 672275"/>
                <a:gd name="connsiteY5" fmla="*/ 168399 h 598588"/>
                <a:gd name="connsiteX6" fmla="*/ 93538 w 672275"/>
                <a:gd name="connsiteY6" fmla="*/ 150502 h 598588"/>
                <a:gd name="connsiteX7" fmla="*/ 379235 w 672275"/>
                <a:gd name="connsiteY7" fmla="*/ 38095 h 598588"/>
                <a:gd name="connsiteX8" fmla="*/ 441941 w 672275"/>
                <a:gd name="connsiteY8" fmla="*/ 0 h 5985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72275" h="598588">
                  <a:moveTo>
                    <a:pt x="441941" y="0"/>
                  </a:moveTo>
                  <a:lnTo>
                    <a:pt x="672275" y="372152"/>
                  </a:lnTo>
                  <a:lnTo>
                    <a:pt x="594184" y="419593"/>
                  </a:lnTo>
                  <a:cubicBezTo>
                    <a:pt x="448807" y="498567"/>
                    <a:pt x="290696" y="557072"/>
                    <a:pt x="123721" y="591240"/>
                  </a:cubicBezTo>
                  <a:lnTo>
                    <a:pt x="75574" y="598588"/>
                  </a:lnTo>
                  <a:lnTo>
                    <a:pt x="0" y="168399"/>
                  </a:lnTo>
                  <a:lnTo>
                    <a:pt x="93538" y="150502"/>
                  </a:lnTo>
                  <a:cubicBezTo>
                    <a:pt x="194186" y="124606"/>
                    <a:pt x="289969" y="86588"/>
                    <a:pt x="379235" y="38095"/>
                  </a:cubicBezTo>
                  <a:lnTo>
                    <a:pt x="44194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4" name="EE.HL.3">
              <a:extLst>
                <a:ext uri="{FF2B5EF4-FFF2-40B4-BE49-F238E27FC236}">
                  <a16:creationId xmlns:a16="http://schemas.microsoft.com/office/drawing/2014/main" id="{00000000-0008-0000-0800-000044010000}"/>
                </a:ext>
              </a:extLst>
            </xdr:cNvPr>
            <xdr:cNvSpPr/>
          </xdr:nvSpPr>
          <xdr:spPr>
            <a:xfrm>
              <a:off x="2260946" y="4225269"/>
              <a:ext cx="628612" cy="584999"/>
            </a:xfrm>
            <a:custGeom>
              <a:avLst/>
              <a:gdLst>
                <a:gd name="connsiteX0" fmla="*/ 230136 w 628612"/>
                <a:gd name="connsiteY0" fmla="*/ 0 h 584999"/>
                <a:gd name="connsiteX1" fmla="*/ 283891 w 628612"/>
                <a:gd name="connsiteY1" fmla="*/ 32656 h 584999"/>
                <a:gd name="connsiteX2" fmla="*/ 569588 w 628612"/>
                <a:gd name="connsiteY2" fmla="*/ 145063 h 584999"/>
                <a:gd name="connsiteX3" fmla="*/ 628612 w 628612"/>
                <a:gd name="connsiteY3" fmla="*/ 156356 h 584999"/>
                <a:gd name="connsiteX4" fmla="*/ 537185 w 628612"/>
                <a:gd name="connsiteY4" fmla="*/ 584999 h 584999"/>
                <a:gd name="connsiteX5" fmla="*/ 376433 w 628612"/>
                <a:gd name="connsiteY5" fmla="*/ 543665 h 584999"/>
                <a:gd name="connsiteX6" fmla="*/ 69847 w 628612"/>
                <a:gd name="connsiteY6" fmla="*/ 414155 h 584999"/>
                <a:gd name="connsiteX7" fmla="*/ 0 w 628612"/>
                <a:gd name="connsiteY7" fmla="*/ 371722 h 584999"/>
                <a:gd name="connsiteX8" fmla="*/ 230136 w 628612"/>
                <a:gd name="connsiteY8" fmla="*/ 0 h 58499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</a:cxnLst>
              <a:rect l="l" t="t" r="r" b="b"/>
              <a:pathLst>
                <a:path w="628612" h="584999">
                  <a:moveTo>
                    <a:pt x="230136" y="0"/>
                  </a:moveTo>
                  <a:lnTo>
                    <a:pt x="283891" y="32656"/>
                  </a:lnTo>
                  <a:cubicBezTo>
                    <a:pt x="373158" y="81149"/>
                    <a:pt x="468940" y="119167"/>
                    <a:pt x="569588" y="145063"/>
                  </a:cubicBezTo>
                  <a:lnTo>
                    <a:pt x="628612" y="156356"/>
                  </a:lnTo>
                  <a:lnTo>
                    <a:pt x="537185" y="584999"/>
                  </a:lnTo>
                  <a:lnTo>
                    <a:pt x="376433" y="543665"/>
                  </a:lnTo>
                  <a:cubicBezTo>
                    <a:pt x="269343" y="510356"/>
                    <a:pt x="166766" y="466805"/>
                    <a:pt x="69847" y="414155"/>
                  </a:cubicBezTo>
                  <a:lnTo>
                    <a:pt x="0" y="371722"/>
                  </a:lnTo>
                  <a:lnTo>
                    <a:pt x="230136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5" name="EE.LF.4">
              <a:extLst>
                <a:ext uri="{FF2B5EF4-FFF2-40B4-BE49-F238E27FC236}">
                  <a16:creationId xmlns:a16="http://schemas.microsoft.com/office/drawing/2014/main" id="{00000000-0008-0000-0800-000045010000}"/>
                </a:ext>
              </a:extLst>
            </xdr:cNvPr>
            <xdr:cNvSpPr/>
          </xdr:nvSpPr>
          <xdr:spPr>
            <a:xfrm>
              <a:off x="3442359" y="4591983"/>
              <a:ext cx="839551" cy="684385"/>
            </a:xfrm>
            <a:custGeom>
              <a:avLst/>
              <a:gdLst>
                <a:gd name="connsiteX0" fmla="*/ 596701 w 839551"/>
                <a:gd name="connsiteY0" fmla="*/ 0 h 684385"/>
                <a:gd name="connsiteX1" fmla="*/ 602959 w 839551"/>
                <a:gd name="connsiteY1" fmla="*/ 10112 h 684385"/>
                <a:gd name="connsiteX2" fmla="*/ 839551 w 839551"/>
                <a:gd name="connsiteY2" fmla="*/ 392377 h 684385"/>
                <a:gd name="connsiteX3" fmla="*/ 732654 w 839551"/>
                <a:gd name="connsiteY3" fmla="*/ 457318 h 684385"/>
                <a:gd name="connsiteX4" fmla="*/ 111963 w 839551"/>
                <a:gd name="connsiteY4" fmla="*/ 679369 h 684385"/>
                <a:gd name="connsiteX5" fmla="*/ 80451 w 839551"/>
                <a:gd name="connsiteY5" fmla="*/ 684385 h 684385"/>
                <a:gd name="connsiteX6" fmla="*/ 2159 w 839551"/>
                <a:gd name="connsiteY6" fmla="*/ 238725 h 684385"/>
                <a:gd name="connsiteX7" fmla="*/ 0 w 839551"/>
                <a:gd name="connsiteY7" fmla="*/ 226436 h 684385"/>
                <a:gd name="connsiteX8" fmla="*/ 48147 w 839551"/>
                <a:gd name="connsiteY8" fmla="*/ 219088 h 684385"/>
                <a:gd name="connsiteX9" fmla="*/ 518610 w 839551"/>
                <a:gd name="connsiteY9" fmla="*/ 47441 h 684385"/>
                <a:gd name="connsiteX10" fmla="*/ 596701 w 839551"/>
                <a:gd name="connsiteY10" fmla="*/ 0 h 68438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839551" h="684385">
                  <a:moveTo>
                    <a:pt x="596701" y="0"/>
                  </a:moveTo>
                  <a:lnTo>
                    <a:pt x="602959" y="10112"/>
                  </a:lnTo>
                  <a:lnTo>
                    <a:pt x="839551" y="392377"/>
                  </a:lnTo>
                  <a:lnTo>
                    <a:pt x="732654" y="457318"/>
                  </a:lnTo>
                  <a:cubicBezTo>
                    <a:pt x="541369" y="561231"/>
                    <a:pt x="332631" y="637089"/>
                    <a:pt x="111963" y="679369"/>
                  </a:cubicBezTo>
                  <a:lnTo>
                    <a:pt x="80451" y="684385"/>
                  </a:lnTo>
                  <a:lnTo>
                    <a:pt x="2159" y="238725"/>
                  </a:lnTo>
                  <a:lnTo>
                    <a:pt x="0" y="226436"/>
                  </a:lnTo>
                  <a:lnTo>
                    <a:pt x="48147" y="219088"/>
                  </a:lnTo>
                  <a:cubicBezTo>
                    <a:pt x="215122" y="184920"/>
                    <a:pt x="373233" y="126415"/>
                    <a:pt x="518610" y="47441"/>
                  </a:cubicBezTo>
                  <a:lnTo>
                    <a:pt x="59670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6" name="EE.HL.4">
              <a:extLst>
                <a:ext uri="{FF2B5EF4-FFF2-40B4-BE49-F238E27FC236}">
                  <a16:creationId xmlns:a16="http://schemas.microsoft.com/office/drawing/2014/main" id="{00000000-0008-0000-0800-000046010000}"/>
                </a:ext>
              </a:extLst>
            </xdr:cNvPr>
            <xdr:cNvSpPr/>
          </xdr:nvSpPr>
          <xdr:spPr>
            <a:xfrm>
              <a:off x="2017795" y="4596990"/>
              <a:ext cx="780336" cy="666496"/>
            </a:xfrm>
            <a:custGeom>
              <a:avLst/>
              <a:gdLst>
                <a:gd name="connsiteX0" fmla="*/ 243151 w 780336"/>
                <a:gd name="connsiteY0" fmla="*/ 0 h 666496"/>
                <a:gd name="connsiteX1" fmla="*/ 312998 w 780336"/>
                <a:gd name="connsiteY1" fmla="*/ 42433 h 666496"/>
                <a:gd name="connsiteX2" fmla="*/ 619584 w 780336"/>
                <a:gd name="connsiteY2" fmla="*/ 171943 h 666496"/>
                <a:gd name="connsiteX3" fmla="*/ 780336 w 780336"/>
                <a:gd name="connsiteY3" fmla="*/ 213277 h 666496"/>
                <a:gd name="connsiteX4" fmla="*/ 778037 w 780336"/>
                <a:gd name="connsiteY4" fmla="*/ 224052 h 666496"/>
                <a:gd name="connsiteX5" fmla="*/ 683665 w 780336"/>
                <a:gd name="connsiteY5" fmla="*/ 666496 h 666496"/>
                <a:gd name="connsiteX6" fmla="*/ 587816 w 780336"/>
                <a:gd name="connsiteY6" fmla="*/ 645007 h 666496"/>
                <a:gd name="connsiteX7" fmla="*/ 98050 w 780336"/>
                <a:gd name="connsiteY7" fmla="*/ 452309 h 666496"/>
                <a:gd name="connsiteX8" fmla="*/ 0 w 780336"/>
                <a:gd name="connsiteY8" fmla="*/ 392742 h 666496"/>
                <a:gd name="connsiteX9" fmla="*/ 236644 w 780336"/>
                <a:gd name="connsiteY9" fmla="*/ 10509 h 666496"/>
                <a:gd name="connsiteX10" fmla="*/ 243151 w 780336"/>
                <a:gd name="connsiteY10" fmla="*/ 0 h 66649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780336" h="666496">
                  <a:moveTo>
                    <a:pt x="243151" y="0"/>
                  </a:moveTo>
                  <a:lnTo>
                    <a:pt x="312998" y="42433"/>
                  </a:lnTo>
                  <a:cubicBezTo>
                    <a:pt x="409917" y="95083"/>
                    <a:pt x="512494" y="138634"/>
                    <a:pt x="619584" y="171943"/>
                  </a:cubicBezTo>
                  <a:lnTo>
                    <a:pt x="780336" y="213277"/>
                  </a:lnTo>
                  <a:lnTo>
                    <a:pt x="778037" y="224052"/>
                  </a:lnTo>
                  <a:lnTo>
                    <a:pt x="683665" y="666496"/>
                  </a:lnTo>
                  <a:lnTo>
                    <a:pt x="587816" y="645007"/>
                  </a:lnTo>
                  <a:cubicBezTo>
                    <a:pt x="415277" y="600614"/>
                    <a:pt x="251079" y="535439"/>
                    <a:pt x="98050" y="452309"/>
                  </a:cubicBezTo>
                  <a:lnTo>
                    <a:pt x="0" y="392742"/>
                  </a:lnTo>
                  <a:lnTo>
                    <a:pt x="236644" y="10509"/>
                  </a:lnTo>
                  <a:lnTo>
                    <a:pt x="243151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7" name="EE.GF.3">
              <a:extLst>
                <a:ext uri="{FF2B5EF4-FFF2-40B4-BE49-F238E27FC236}">
                  <a16:creationId xmlns:a16="http://schemas.microsoft.com/office/drawing/2014/main" id="{00000000-0008-0000-0800-000047010000}"/>
                </a:ext>
              </a:extLst>
            </xdr:cNvPr>
            <xdr:cNvSpPr/>
          </xdr:nvSpPr>
          <xdr:spPr>
            <a:xfrm>
              <a:off x="2793553" y="4381625"/>
              <a:ext cx="652680" cy="462627"/>
            </a:xfrm>
            <a:custGeom>
              <a:avLst/>
              <a:gdLst>
                <a:gd name="connsiteX0" fmla="*/ 96005 w 652680"/>
                <a:gd name="connsiteY0" fmla="*/ 0 h 486828"/>
                <a:gd name="connsiteX1" fmla="*/ 191397 w 652680"/>
                <a:gd name="connsiteY1" fmla="*/ 18252 h 486828"/>
                <a:gd name="connsiteX2" fmla="*/ 351875 w 652680"/>
                <a:gd name="connsiteY2" fmla="*/ 28375 h 486828"/>
                <a:gd name="connsiteX3" fmla="*/ 351876 w 652680"/>
                <a:gd name="connsiteY3" fmla="*/ 28375 h 486828"/>
                <a:gd name="connsiteX4" fmla="*/ 512354 w 652680"/>
                <a:gd name="connsiteY4" fmla="*/ 18252 h 486828"/>
                <a:gd name="connsiteX5" fmla="*/ 573232 w 652680"/>
                <a:gd name="connsiteY5" fmla="*/ 6604 h 486828"/>
                <a:gd name="connsiteX6" fmla="*/ 650965 w 652680"/>
                <a:gd name="connsiteY6" fmla="*/ 449082 h 486828"/>
                <a:gd name="connsiteX7" fmla="*/ 652680 w 652680"/>
                <a:gd name="connsiteY7" fmla="*/ 458844 h 486828"/>
                <a:gd name="connsiteX8" fmla="*/ 527167 w 652680"/>
                <a:gd name="connsiteY8" fmla="*/ 477999 h 486828"/>
                <a:gd name="connsiteX9" fmla="*/ 352329 w 652680"/>
                <a:gd name="connsiteY9" fmla="*/ 486828 h 486828"/>
                <a:gd name="connsiteX10" fmla="*/ 7704 w 652680"/>
                <a:gd name="connsiteY10" fmla="*/ 452087 h 486828"/>
                <a:gd name="connsiteX11" fmla="*/ 0 w 652680"/>
                <a:gd name="connsiteY11" fmla="*/ 450106 h 486828"/>
                <a:gd name="connsiteX12" fmla="*/ 2279 w 652680"/>
                <a:gd name="connsiteY12" fmla="*/ 439418 h 486828"/>
                <a:gd name="connsiteX13" fmla="*/ 96005 w 652680"/>
                <a:gd name="connsiteY13" fmla="*/ 0 h 48682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</a:cxnLst>
              <a:rect l="l" t="t" r="r" b="b"/>
              <a:pathLst>
                <a:path w="652680" h="486828">
                  <a:moveTo>
                    <a:pt x="96005" y="0"/>
                  </a:moveTo>
                  <a:lnTo>
                    <a:pt x="191397" y="18252"/>
                  </a:lnTo>
                  <a:cubicBezTo>
                    <a:pt x="243948" y="24932"/>
                    <a:pt x="297510" y="28375"/>
                    <a:pt x="351875" y="28375"/>
                  </a:cubicBezTo>
                  <a:lnTo>
                    <a:pt x="351876" y="28375"/>
                  </a:lnTo>
                  <a:cubicBezTo>
                    <a:pt x="406242" y="28375"/>
                    <a:pt x="459803" y="24932"/>
                    <a:pt x="512354" y="18252"/>
                  </a:cubicBezTo>
                  <a:lnTo>
                    <a:pt x="573232" y="6604"/>
                  </a:lnTo>
                  <a:lnTo>
                    <a:pt x="650965" y="449082"/>
                  </a:lnTo>
                  <a:lnTo>
                    <a:pt x="652680" y="458844"/>
                  </a:lnTo>
                  <a:lnTo>
                    <a:pt x="527167" y="477999"/>
                  </a:lnTo>
                  <a:cubicBezTo>
                    <a:pt x="469682" y="483838"/>
                    <a:pt x="411355" y="486828"/>
                    <a:pt x="352329" y="486828"/>
                  </a:cubicBezTo>
                  <a:cubicBezTo>
                    <a:pt x="234278" y="486828"/>
                    <a:pt x="119021" y="474866"/>
                    <a:pt x="7704" y="452087"/>
                  </a:cubicBezTo>
                  <a:lnTo>
                    <a:pt x="0" y="450106"/>
                  </a:lnTo>
                  <a:lnTo>
                    <a:pt x="2279" y="439418"/>
                  </a:lnTo>
                  <a:lnTo>
                    <a:pt x="96005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8" name="EE.GF.4">
              <a:extLst>
                <a:ext uri="{FF2B5EF4-FFF2-40B4-BE49-F238E27FC236}">
                  <a16:creationId xmlns:a16="http://schemas.microsoft.com/office/drawing/2014/main" id="{00000000-0008-0000-0800-000048010000}"/>
                </a:ext>
              </a:extLst>
            </xdr:cNvPr>
            <xdr:cNvSpPr/>
          </xdr:nvSpPr>
          <xdr:spPr>
            <a:xfrm>
              <a:off x="2701460" y="4802850"/>
              <a:ext cx="821350" cy="507151"/>
            </a:xfrm>
            <a:custGeom>
              <a:avLst/>
              <a:gdLst>
                <a:gd name="connsiteX0" fmla="*/ 92093 w 821350"/>
                <a:gd name="connsiteY0" fmla="*/ 0 h 478269"/>
                <a:gd name="connsiteX1" fmla="*/ 99797 w 821350"/>
                <a:gd name="connsiteY1" fmla="*/ 1981 h 478269"/>
                <a:gd name="connsiteX2" fmla="*/ 444422 w 821350"/>
                <a:gd name="connsiteY2" fmla="*/ 36722 h 478269"/>
                <a:gd name="connsiteX3" fmla="*/ 619260 w 821350"/>
                <a:gd name="connsiteY3" fmla="*/ 27893 h 478269"/>
                <a:gd name="connsiteX4" fmla="*/ 744773 w 821350"/>
                <a:gd name="connsiteY4" fmla="*/ 8738 h 478269"/>
                <a:gd name="connsiteX5" fmla="*/ 821350 w 821350"/>
                <a:gd name="connsiteY5" fmla="*/ 444636 h 478269"/>
                <a:gd name="connsiteX6" fmla="*/ 719074 w 821350"/>
                <a:gd name="connsiteY6" fmla="*/ 460915 h 478269"/>
                <a:gd name="connsiteX7" fmla="*/ 443969 w 821350"/>
                <a:gd name="connsiteY7" fmla="*/ 478269 h 478269"/>
                <a:gd name="connsiteX8" fmla="*/ 35076 w 821350"/>
                <a:gd name="connsiteY8" fmla="*/ 439620 h 478269"/>
                <a:gd name="connsiteX9" fmla="*/ 0 w 821350"/>
                <a:gd name="connsiteY9" fmla="*/ 431756 h 478269"/>
                <a:gd name="connsiteX10" fmla="*/ 92093 w 821350"/>
                <a:gd name="connsiteY10" fmla="*/ 0 h 4782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821350" h="478269">
                  <a:moveTo>
                    <a:pt x="92093" y="0"/>
                  </a:moveTo>
                  <a:lnTo>
                    <a:pt x="99797" y="1981"/>
                  </a:lnTo>
                  <a:cubicBezTo>
                    <a:pt x="211114" y="24760"/>
                    <a:pt x="326371" y="36722"/>
                    <a:pt x="444422" y="36722"/>
                  </a:cubicBezTo>
                  <a:cubicBezTo>
                    <a:pt x="503448" y="36722"/>
                    <a:pt x="561775" y="33732"/>
                    <a:pt x="619260" y="27893"/>
                  </a:cubicBezTo>
                  <a:lnTo>
                    <a:pt x="744773" y="8738"/>
                  </a:lnTo>
                  <a:lnTo>
                    <a:pt x="821350" y="444636"/>
                  </a:lnTo>
                  <a:lnTo>
                    <a:pt x="719074" y="460915"/>
                  </a:lnTo>
                  <a:cubicBezTo>
                    <a:pt x="628987" y="472367"/>
                    <a:pt x="537167" y="478269"/>
                    <a:pt x="443969" y="478269"/>
                  </a:cubicBezTo>
                  <a:cubicBezTo>
                    <a:pt x="304172" y="478269"/>
                    <a:pt x="167477" y="464989"/>
                    <a:pt x="35076" y="439620"/>
                  </a:cubicBezTo>
                  <a:lnTo>
                    <a:pt x="0" y="431756"/>
                  </a:lnTo>
                  <a:lnTo>
                    <a:pt x="92093" y="0"/>
                  </a:lnTo>
                  <a:close/>
                </a:path>
              </a:pathLst>
            </a:custGeom>
            <a:solidFill>
              <a:srgbClr val="FFFFFF">
                <a:alpha val="57000"/>
              </a:srgb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AU"/>
            </a:p>
          </xdr:txBody>
        </xdr:sp>
        <xdr:sp macro="" textlink="">
          <xdr:nvSpPr>
            <xdr:cNvPr id="329" name="Rectangle 328">
              <a:extLst>
                <a:ext uri="{FF2B5EF4-FFF2-40B4-BE49-F238E27FC236}">
                  <a16:creationId xmlns:a16="http://schemas.microsoft.com/office/drawing/2014/main" id="{00000000-0008-0000-0800-000049010000}"/>
                </a:ext>
              </a:extLst>
            </xdr:cNvPr>
            <xdr:cNvSpPr/>
          </xdr:nvSpPr>
          <xdr:spPr>
            <a:xfrm>
              <a:off x="1940097" y="271758"/>
              <a:ext cx="2546254" cy="964115"/>
            </a:xfrm>
            <a:prstGeom prst="rect">
              <a:avLst/>
            </a:prstGeom>
            <a:noFill/>
          </xdr:spPr>
          <xdr:txBody>
            <a:bodyPr spcFirstLastPara="1" wrap="square" lIns="91440" tIns="45720" rIns="91440" bIns="45720" numCol="1">
              <a:prstTxWarp prst="textArchUp">
                <a:avLst>
                  <a:gd name="adj" fmla="val 12960307"/>
                </a:avLst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800" b="0" kern="120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EMPREGARAS MELHORES PRÁTICAS DO SITE</a:t>
              </a:r>
              <a:r>
                <a:rPr lang="en-US" sz="1800" b="0" kern="1200" baseline="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 </a:t>
              </a:r>
              <a:endParaRPr lang="en-US" sz="6000">
                <a:effectLst/>
              </a:endParaRPr>
            </a:p>
          </xdr:txBody>
        </xdr:sp>
        <xdr:sp macro="" textlink="">
          <xdr:nvSpPr>
            <xdr:cNvPr id="330" name="Rectangle 329">
              <a:extLst>
                <a:ext uri="{FF2B5EF4-FFF2-40B4-BE49-F238E27FC236}">
                  <a16:creationId xmlns:a16="http://schemas.microsoft.com/office/drawing/2014/main" id="{00000000-0008-0000-0800-00004A010000}"/>
                </a:ext>
              </a:extLst>
            </xdr:cNvPr>
            <xdr:cNvSpPr/>
          </xdr:nvSpPr>
          <xdr:spPr>
            <a:xfrm rot="3768684">
              <a:off x="4041887" y="1561352"/>
              <a:ext cx="2546254" cy="964115"/>
            </a:xfrm>
            <a:prstGeom prst="rect">
              <a:avLst/>
            </a:prstGeom>
            <a:noFill/>
          </xdr:spPr>
          <xdr:txBody>
            <a:bodyPr spcFirstLastPara="1" wrap="square" lIns="91440" tIns="45720" rIns="91440" bIns="45720" numCol="1">
              <a:prstTxWarp prst="textArchUp">
                <a:avLst>
                  <a:gd name="adj" fmla="val 12407934"/>
                </a:avLst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800" b="0" kern="120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LOCAL E CONTEXTUAL</a:t>
              </a:r>
              <a:endParaRPr lang="en-US" sz="5400">
                <a:effectLst/>
              </a:endParaRPr>
            </a:p>
          </xdr:txBody>
        </xdr:sp>
        <xdr:sp macro="" textlink="">
          <xdr:nvSpPr>
            <xdr:cNvPr id="331" name="Rectangle 330">
              <a:extLst>
                <a:ext uri="{FF2B5EF4-FFF2-40B4-BE49-F238E27FC236}">
                  <a16:creationId xmlns:a16="http://schemas.microsoft.com/office/drawing/2014/main" id="{00000000-0008-0000-0800-00004B010000}"/>
                </a:ext>
              </a:extLst>
            </xdr:cNvPr>
            <xdr:cNvSpPr/>
          </xdr:nvSpPr>
          <xdr:spPr>
            <a:xfrm rot="18079026">
              <a:off x="-147136" y="1449914"/>
              <a:ext cx="2546254" cy="964115"/>
            </a:xfrm>
            <a:prstGeom prst="rect">
              <a:avLst/>
            </a:prstGeom>
            <a:noFill/>
          </xdr:spPr>
          <xdr:txBody>
            <a:bodyPr spcFirstLastPara="1" wrap="square" lIns="91440" tIns="45720" rIns="91440" bIns="45720" numCol="1">
              <a:prstTxWarp prst="textArchUp">
                <a:avLst>
                  <a:gd name="adj" fmla="val 12732639"/>
                </a:avLst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800" b="0" kern="120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CAPACITAR</a:t>
              </a:r>
              <a:r>
                <a:rPr lang="en-US" sz="1800" b="0" kern="1200" baseline="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 AS PESSOAS</a:t>
              </a:r>
              <a:endParaRPr lang="en-US" sz="5400">
                <a:effectLst/>
              </a:endParaRPr>
            </a:p>
          </xdr:txBody>
        </xdr:sp>
        <xdr:sp macro="" textlink="">
          <xdr:nvSpPr>
            <xdr:cNvPr id="332" name="Rectangle 331">
              <a:extLst>
                <a:ext uri="{FF2B5EF4-FFF2-40B4-BE49-F238E27FC236}">
                  <a16:creationId xmlns:a16="http://schemas.microsoft.com/office/drawing/2014/main" id="{00000000-0008-0000-0800-00004C010000}"/>
                </a:ext>
              </a:extLst>
            </xdr:cNvPr>
            <xdr:cNvSpPr/>
          </xdr:nvSpPr>
          <xdr:spPr>
            <a:xfrm rot="3605525">
              <a:off x="-255227" y="3860092"/>
              <a:ext cx="2546254" cy="964115"/>
            </a:xfrm>
            <a:prstGeom prst="rect">
              <a:avLst/>
            </a:prstGeom>
            <a:noFill/>
          </xdr:spPr>
          <xdr:txBody>
            <a:bodyPr spcFirstLastPara="1" wrap="square" lIns="91440" tIns="45720" rIns="91440" bIns="45720" numCol="1">
              <a:prstTxWarp prst="textArchDown">
                <a:avLst>
                  <a:gd name="adj" fmla="val 2018716"/>
                </a:avLst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800" b="0" kern="1200" baseline="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PROTEGER A NATUREZA</a:t>
              </a:r>
              <a:endParaRPr lang="en-US" sz="5400">
                <a:effectLst/>
              </a:endParaRPr>
            </a:p>
          </xdr:txBody>
        </xdr:sp>
        <xdr:sp macro="" textlink="">
          <xdr:nvSpPr>
            <xdr:cNvPr id="333" name="Rectangle 332">
              <a:extLst>
                <a:ext uri="{FF2B5EF4-FFF2-40B4-BE49-F238E27FC236}">
                  <a16:creationId xmlns:a16="http://schemas.microsoft.com/office/drawing/2014/main" id="{00000000-0008-0000-0800-00004D010000}"/>
                </a:ext>
              </a:extLst>
            </xdr:cNvPr>
            <xdr:cNvSpPr/>
          </xdr:nvSpPr>
          <xdr:spPr>
            <a:xfrm>
              <a:off x="1906796" y="5124286"/>
              <a:ext cx="2546254" cy="964115"/>
            </a:xfrm>
            <a:prstGeom prst="rect">
              <a:avLst/>
            </a:prstGeom>
            <a:noFill/>
          </xdr:spPr>
          <xdr:txBody>
            <a:bodyPr spcFirstLastPara="1" wrap="square" lIns="91440" tIns="45720" rIns="91440" bIns="45720" numCol="1">
              <a:prstTxWarp prst="textArchDown">
                <a:avLst>
                  <a:gd name="adj" fmla="val 2018716"/>
                </a:avLst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800" b="0" kern="120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DESIGN SUSTENTÁVEL</a:t>
              </a:r>
              <a:endParaRPr lang="en-US" sz="5400">
                <a:effectLst/>
              </a:endParaRPr>
            </a:p>
          </xdr:txBody>
        </xdr:sp>
        <xdr:sp macro="" textlink="">
          <xdr:nvSpPr>
            <xdr:cNvPr id="334" name="Rectangle 333">
              <a:extLst>
                <a:ext uri="{FF2B5EF4-FFF2-40B4-BE49-F238E27FC236}">
                  <a16:creationId xmlns:a16="http://schemas.microsoft.com/office/drawing/2014/main" id="{00000000-0008-0000-0800-00004E010000}"/>
                </a:ext>
              </a:extLst>
            </xdr:cNvPr>
            <xdr:cNvSpPr/>
          </xdr:nvSpPr>
          <xdr:spPr>
            <a:xfrm rot="17908051">
              <a:off x="4046685" y="3860091"/>
              <a:ext cx="2546254" cy="964115"/>
            </a:xfrm>
            <a:prstGeom prst="rect">
              <a:avLst/>
            </a:prstGeom>
            <a:noFill/>
          </xdr:spPr>
          <xdr:txBody>
            <a:bodyPr spcFirstLastPara="1" wrap="square" lIns="91440" tIns="45720" rIns="91440" bIns="45720" numCol="1">
              <a:prstTxWarp prst="textArchDown">
                <a:avLst>
                  <a:gd name="adj" fmla="val 2018716"/>
                </a:avLst>
              </a:prstTxWarp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800" b="0" kern="1200" baseline="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CAPITAL</a:t>
              </a:r>
              <a:r>
                <a:rPr lang="en-US" sz="1800" b="0" kern="120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DE ALTA</a:t>
              </a:r>
              <a:r>
                <a:rPr lang="en-US" sz="1800" b="0" kern="1200" baseline="0"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rPr>
                <a:t> INTEGRIDADE</a:t>
              </a:r>
              <a:endParaRPr lang="en-US" sz="5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endParaRPr>
            </a:p>
          </xdr:txBody>
        </xdr:sp>
      </xdr:grpSp>
      <xdr:sp macro="" textlink="">
        <xdr:nvSpPr>
          <xdr:cNvPr id="335" name="TextBox 334">
            <a:extLst>
              <a:ext uri="{FF2B5EF4-FFF2-40B4-BE49-F238E27FC236}">
                <a16:creationId xmlns:a16="http://schemas.microsoft.com/office/drawing/2014/main" id="{00000000-0008-0000-0800-00004F010000}"/>
              </a:ext>
            </a:extLst>
          </xdr:cNvPr>
          <xdr:cNvSpPr txBox="1"/>
        </xdr:nvSpPr>
        <xdr:spPr>
          <a:xfrm rot="21010457">
            <a:off x="6846984" y="3814321"/>
            <a:ext cx="1089660" cy="422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Não causar danos</a:t>
            </a:r>
            <a:endParaRPr lang="en-US">
              <a:effectLst/>
            </a:endParaRPr>
          </a:p>
        </xdr:txBody>
      </xdr:sp>
      <xdr:sp macro="" textlink="">
        <xdr:nvSpPr>
          <xdr:cNvPr id="336" name="TextBox 335">
            <a:extLst>
              <a:ext uri="{FF2B5EF4-FFF2-40B4-BE49-F238E27FC236}">
                <a16:creationId xmlns:a16="http://schemas.microsoft.com/office/drawing/2014/main" id="{00000000-0008-0000-0800-000050010000}"/>
              </a:ext>
            </a:extLst>
          </xdr:cNvPr>
          <xdr:cNvSpPr txBox="1"/>
        </xdr:nvSpPr>
        <xdr:spPr>
          <a:xfrm rot="19735919">
            <a:off x="7033217" y="4145627"/>
            <a:ext cx="1331137" cy="5031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Design </a:t>
            </a:r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com base científica</a:t>
            </a:r>
            <a:endParaRPr lang="en-US">
              <a:effectLst/>
            </a:endParaRPr>
          </a:p>
        </xdr:txBody>
      </xdr:sp>
      <xdr:sp macro="" textlink="">
        <xdr:nvSpPr>
          <xdr:cNvPr id="337" name="TextBox 336">
            <a:extLst>
              <a:ext uri="{FF2B5EF4-FFF2-40B4-BE49-F238E27FC236}">
                <a16:creationId xmlns:a16="http://schemas.microsoft.com/office/drawing/2014/main" id="{00000000-0008-0000-0800-000051010000}"/>
              </a:ext>
            </a:extLst>
          </xdr:cNvPr>
          <xdr:cNvSpPr txBox="1"/>
        </xdr:nvSpPr>
        <xdr:spPr>
          <a:xfrm rot="18487861">
            <a:off x="7272453" y="4428121"/>
            <a:ext cx="1485327" cy="485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Conservar</a:t>
            </a:r>
            <a:r>
              <a:rPr lang="en-AU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os ecossistemas</a:t>
            </a:r>
            <a:endParaRPr lang="en-US">
              <a:effectLst/>
            </a:endParaRPr>
          </a:p>
        </xdr:txBody>
      </xdr:sp>
      <xdr:sp macro="" textlink="">
        <xdr:nvSpPr>
          <xdr:cNvPr id="339" name="TextBox 338">
            <a:extLst>
              <a:ext uri="{FF2B5EF4-FFF2-40B4-BE49-F238E27FC236}">
                <a16:creationId xmlns:a16="http://schemas.microsoft.com/office/drawing/2014/main" id="{00000000-0008-0000-0800-000053010000}"/>
              </a:ext>
            </a:extLst>
          </xdr:cNvPr>
          <xdr:cNvSpPr txBox="1"/>
        </xdr:nvSpPr>
        <xdr:spPr>
          <a:xfrm rot="549496">
            <a:off x="6879270" y="3219643"/>
            <a:ext cx="1221275" cy="4706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Salvaguardas sociais</a:t>
            </a:r>
            <a:endParaRPr lang="en-US">
              <a:effectLst/>
            </a:endParaRPr>
          </a:p>
        </xdr:txBody>
      </xdr:sp>
      <xdr:sp macro="" textlink="">
        <xdr:nvSpPr>
          <xdr:cNvPr id="340" name="TextBox 339">
            <a:extLst>
              <a:ext uri="{FF2B5EF4-FFF2-40B4-BE49-F238E27FC236}">
                <a16:creationId xmlns:a16="http://schemas.microsoft.com/office/drawing/2014/main" id="{00000000-0008-0000-0800-000054010000}"/>
              </a:ext>
            </a:extLst>
          </xdr:cNvPr>
          <xdr:cNvSpPr txBox="1"/>
        </xdr:nvSpPr>
        <xdr:spPr>
          <a:xfrm rot="1736854">
            <a:off x="6995692" y="2937256"/>
            <a:ext cx="1313873" cy="260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Design inclusivo</a:t>
            </a:r>
            <a:endParaRPr lang="en-US">
              <a:effectLst/>
            </a:endParaRPr>
          </a:p>
        </xdr:txBody>
      </xdr:sp>
      <xdr:sp macro="" textlink="">
        <xdr:nvSpPr>
          <xdr:cNvPr id="341" name="TextBox 340">
            <a:extLst>
              <a:ext uri="{FF2B5EF4-FFF2-40B4-BE49-F238E27FC236}">
                <a16:creationId xmlns:a16="http://schemas.microsoft.com/office/drawing/2014/main" id="{00000000-0008-0000-0800-000055010000}"/>
              </a:ext>
            </a:extLst>
          </xdr:cNvPr>
          <xdr:cNvSpPr txBox="1"/>
        </xdr:nvSpPr>
        <xdr:spPr>
          <a:xfrm rot="3008672">
            <a:off x="7120902" y="2619862"/>
            <a:ext cx="1563250" cy="5364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Patrimônio da comunidade</a:t>
            </a:r>
            <a:endParaRPr lang="en-US">
              <a:effectLst/>
            </a:endParaRPr>
          </a:p>
        </xdr:txBody>
      </xdr:sp>
      <xdr:sp macro="" textlink="">
        <xdr:nvSpPr>
          <xdr:cNvPr id="342" name="TextBox 341">
            <a:extLst>
              <a:ext uri="{FF2B5EF4-FFF2-40B4-BE49-F238E27FC236}">
                <a16:creationId xmlns:a16="http://schemas.microsoft.com/office/drawing/2014/main" id="{00000000-0008-0000-0800-000056010000}"/>
              </a:ext>
            </a:extLst>
          </xdr:cNvPr>
          <xdr:cNvSpPr txBox="1"/>
        </xdr:nvSpPr>
        <xdr:spPr>
          <a:xfrm rot="4060477">
            <a:off x="7553025" y="2306092"/>
            <a:ext cx="1562242" cy="519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Usa o melhor conhecimento</a:t>
            </a:r>
            <a:endParaRPr lang="en-US">
              <a:effectLst/>
            </a:endParaRPr>
          </a:p>
        </xdr:txBody>
      </xdr:sp>
      <xdr:sp macro="" textlink="">
        <xdr:nvSpPr>
          <xdr:cNvPr id="343" name="TextBox 342">
            <a:extLst>
              <a:ext uri="{FF2B5EF4-FFF2-40B4-BE49-F238E27FC236}">
                <a16:creationId xmlns:a16="http://schemas.microsoft.com/office/drawing/2014/main" id="{00000000-0008-0000-0800-000057010000}"/>
              </a:ext>
            </a:extLst>
          </xdr:cNvPr>
          <xdr:cNvSpPr txBox="1"/>
        </xdr:nvSpPr>
        <xdr:spPr>
          <a:xfrm rot="5400000">
            <a:off x="8068227" y="2341389"/>
            <a:ext cx="1563250" cy="260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Incorporar o LEK</a:t>
            </a:r>
            <a:endParaRPr lang="en-US">
              <a:effectLst/>
            </a:endParaRPr>
          </a:p>
        </xdr:txBody>
      </xdr:sp>
      <xdr:sp macro="" textlink="">
        <xdr:nvSpPr>
          <xdr:cNvPr id="344" name="TextBox 343">
            <a:extLst>
              <a:ext uri="{FF2B5EF4-FFF2-40B4-BE49-F238E27FC236}">
                <a16:creationId xmlns:a16="http://schemas.microsoft.com/office/drawing/2014/main" id="{00000000-0008-0000-0800-000058010000}"/>
              </a:ext>
            </a:extLst>
          </xdr:cNvPr>
          <xdr:cNvSpPr txBox="1"/>
        </xdr:nvSpPr>
        <xdr:spPr>
          <a:xfrm rot="17499714">
            <a:off x="8469907" y="2382616"/>
            <a:ext cx="1562230" cy="412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Gerenciamento adaptativo</a:t>
            </a:r>
            <a:endParaRPr lang="en-US">
              <a:effectLst/>
            </a:endParaRPr>
          </a:p>
        </xdr:txBody>
      </xdr:sp>
      <xdr:sp macro="" textlink="">
        <xdr:nvSpPr>
          <xdr:cNvPr id="345" name="TextBox 344">
            <a:extLst>
              <a:ext uri="{FF2B5EF4-FFF2-40B4-BE49-F238E27FC236}">
                <a16:creationId xmlns:a16="http://schemas.microsoft.com/office/drawing/2014/main" id="{00000000-0008-0000-0800-000059010000}"/>
              </a:ext>
            </a:extLst>
          </xdr:cNvPr>
          <xdr:cNvSpPr txBox="1"/>
        </xdr:nvSpPr>
        <xdr:spPr>
          <a:xfrm rot="18724282">
            <a:off x="8854337" y="2575758"/>
            <a:ext cx="1563250" cy="4598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AU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Projetado para o contexto</a:t>
            </a:r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local</a:t>
            </a:r>
            <a:endParaRPr lang="en-US">
              <a:effectLst/>
            </a:endParaRPr>
          </a:p>
        </xdr:txBody>
      </xdr:sp>
      <xdr:sp macro="" textlink="">
        <xdr:nvSpPr>
          <xdr:cNvPr id="347" name="TextBox 346">
            <a:extLst>
              <a:ext uri="{FF2B5EF4-FFF2-40B4-BE49-F238E27FC236}">
                <a16:creationId xmlns:a16="http://schemas.microsoft.com/office/drawing/2014/main" id="{00000000-0008-0000-0800-00005B010000}"/>
              </a:ext>
            </a:extLst>
          </xdr:cNvPr>
          <xdr:cNvSpPr txBox="1"/>
        </xdr:nvSpPr>
        <xdr:spPr>
          <a:xfrm rot="19805672">
            <a:off x="9069711" y="2992977"/>
            <a:ext cx="1563250" cy="260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AU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Parcerias locais</a:t>
            </a:r>
            <a:endParaRPr lang="en-US">
              <a:effectLst/>
            </a:endParaRPr>
          </a:p>
        </xdr:txBody>
      </xdr:sp>
      <xdr:sp macro="" textlink="">
        <xdr:nvSpPr>
          <xdr:cNvPr id="348" name="TextBox 347">
            <a:extLst>
              <a:ext uri="{FF2B5EF4-FFF2-40B4-BE49-F238E27FC236}">
                <a16:creationId xmlns:a16="http://schemas.microsoft.com/office/drawing/2014/main" id="{00000000-0008-0000-0800-00005C010000}"/>
              </a:ext>
            </a:extLst>
          </xdr:cNvPr>
          <xdr:cNvSpPr txBox="1"/>
        </xdr:nvSpPr>
        <xdr:spPr>
          <a:xfrm rot="20936511">
            <a:off x="9137771" y="3403134"/>
            <a:ext cx="1563250" cy="260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AU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Envolvido com a política</a:t>
            </a:r>
            <a:endParaRPr lang="en-US">
              <a:effectLst/>
            </a:endParaRPr>
          </a:p>
        </xdr:txBody>
      </xdr:sp>
      <xdr:sp macro="" textlink="">
        <xdr:nvSpPr>
          <xdr:cNvPr id="349" name="TextBox 348">
            <a:extLst>
              <a:ext uri="{FF2B5EF4-FFF2-40B4-BE49-F238E27FC236}">
                <a16:creationId xmlns:a16="http://schemas.microsoft.com/office/drawing/2014/main" id="{00000000-0008-0000-0800-00005D010000}"/>
              </a:ext>
            </a:extLst>
          </xdr:cNvPr>
          <xdr:cNvSpPr txBox="1"/>
        </xdr:nvSpPr>
        <xdr:spPr>
          <a:xfrm rot="692118">
            <a:off x="9219516" y="3687768"/>
            <a:ext cx="1563250" cy="4382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Integridade do financiamento</a:t>
            </a:r>
            <a:endParaRPr lang="en-US">
              <a:effectLst/>
            </a:endParaRPr>
          </a:p>
        </xdr:txBody>
      </xdr:sp>
      <xdr:sp macro="" textlink="">
        <xdr:nvSpPr>
          <xdr:cNvPr id="350" name="TextBox 349">
            <a:extLst>
              <a:ext uri="{FF2B5EF4-FFF2-40B4-BE49-F238E27FC236}">
                <a16:creationId xmlns:a16="http://schemas.microsoft.com/office/drawing/2014/main" id="{00000000-0008-0000-0800-00005E010000}"/>
              </a:ext>
            </a:extLst>
          </xdr:cNvPr>
          <xdr:cNvSpPr txBox="1"/>
        </xdr:nvSpPr>
        <xdr:spPr>
          <a:xfrm rot="1803384">
            <a:off x="9060384" y="4165523"/>
            <a:ext cx="1563250" cy="260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Transparência financeira</a:t>
            </a:r>
            <a:endParaRPr lang="en-US">
              <a:effectLst/>
            </a:endParaRPr>
          </a:p>
        </xdr:txBody>
      </xdr:sp>
      <xdr:sp macro="" textlink="">
        <xdr:nvSpPr>
          <xdr:cNvPr id="351" name="TextBox 350">
            <a:extLst>
              <a:ext uri="{FF2B5EF4-FFF2-40B4-BE49-F238E27FC236}">
                <a16:creationId xmlns:a16="http://schemas.microsoft.com/office/drawing/2014/main" id="{00000000-0008-0000-0800-00005F010000}"/>
              </a:ext>
            </a:extLst>
          </xdr:cNvPr>
          <xdr:cNvSpPr txBox="1"/>
        </xdr:nvSpPr>
        <xdr:spPr>
          <a:xfrm rot="3008532">
            <a:off x="8824010" y="4473432"/>
            <a:ext cx="1563250" cy="260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Acordos justos </a:t>
            </a:r>
            <a:endParaRPr lang="en-US">
              <a:effectLst/>
            </a:endParaRPr>
          </a:p>
        </xdr:txBody>
      </xdr:sp>
      <xdr:sp macro="" textlink="">
        <xdr:nvSpPr>
          <xdr:cNvPr id="352" name="TextBox 351">
            <a:extLst>
              <a:ext uri="{FF2B5EF4-FFF2-40B4-BE49-F238E27FC236}">
                <a16:creationId xmlns:a16="http://schemas.microsoft.com/office/drawing/2014/main" id="{00000000-0008-0000-0800-000060010000}"/>
              </a:ext>
            </a:extLst>
          </xdr:cNvPr>
          <xdr:cNvSpPr txBox="1"/>
        </xdr:nvSpPr>
        <xdr:spPr>
          <a:xfrm rot="4103888">
            <a:off x="8486553" y="4695812"/>
            <a:ext cx="1563250" cy="260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AU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Durabilidade do projeto</a:t>
            </a:r>
            <a:endParaRPr lang="en-US">
              <a:effectLst/>
            </a:endParaRPr>
          </a:p>
        </xdr:txBody>
      </xdr:sp>
      <xdr:sp macro="" textlink="">
        <xdr:nvSpPr>
          <xdr:cNvPr id="353" name="TextBox 352">
            <a:extLst>
              <a:ext uri="{FF2B5EF4-FFF2-40B4-BE49-F238E27FC236}">
                <a16:creationId xmlns:a16="http://schemas.microsoft.com/office/drawing/2014/main" id="{00000000-0008-0000-0800-000061010000}"/>
              </a:ext>
            </a:extLst>
          </xdr:cNvPr>
          <xdr:cNvSpPr txBox="1"/>
        </xdr:nvSpPr>
        <xdr:spPr>
          <a:xfrm rot="5400000">
            <a:off x="8032463" y="4793784"/>
            <a:ext cx="1563250" cy="260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AU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Avaliação de riscos</a:t>
            </a:r>
            <a:endParaRPr lang="en-US">
              <a:effectLst/>
            </a:endParaRPr>
          </a:p>
        </xdr:txBody>
      </xdr:sp>
      <xdr:sp macro="" textlink="">
        <xdr:nvSpPr>
          <xdr:cNvPr id="354" name="TextBox 353">
            <a:extLst>
              <a:ext uri="{FF2B5EF4-FFF2-40B4-BE49-F238E27FC236}">
                <a16:creationId xmlns:a16="http://schemas.microsoft.com/office/drawing/2014/main" id="{00000000-0008-0000-0800-000062010000}"/>
              </a:ext>
            </a:extLst>
          </xdr:cNvPr>
          <xdr:cNvSpPr txBox="1"/>
        </xdr:nvSpPr>
        <xdr:spPr>
          <a:xfrm rot="17495852">
            <a:off x="7640466" y="4801694"/>
            <a:ext cx="1336074" cy="2602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Mitigação de riscos</a:t>
            </a:r>
            <a:endParaRPr lang="en-US">
              <a:effectLst/>
            </a:endParaRPr>
          </a:p>
        </xdr:txBody>
      </xdr:sp>
    </xdr:grpSp>
    <xdr:clientData/>
  </xdr:twoCellAnchor>
  <xdr:twoCellAnchor>
    <xdr:from>
      <xdr:col>3</xdr:col>
      <xdr:colOff>476250</xdr:colOff>
      <xdr:row>24</xdr:row>
      <xdr:rowOff>215081</xdr:rowOff>
    </xdr:from>
    <xdr:to>
      <xdr:col>10</xdr:col>
      <xdr:colOff>306301</xdr:colOff>
      <xdr:row>28</xdr:row>
      <xdr:rowOff>240755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AE62C0D-49A6-4322-A427-3AE2F85CF408}"/>
            </a:ext>
          </a:extLst>
        </xdr:cNvPr>
        <xdr:cNvSpPr txBox="1"/>
      </xdr:nvSpPr>
      <xdr:spPr>
        <a:xfrm>
          <a:off x="8034798" y="6928670"/>
          <a:ext cx="5621866" cy="1208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Fonte</a:t>
          </a:r>
          <a:r>
            <a:rPr lang="en-AU" sz="1100"/>
            <a:t>: McDonald T., Jonson J. e Dixon K.W. (eds) (2016) National Standards for the Practice of Ecological Restoration in Australia (Padrões nacionais para a prática de restauração ecológica na Austrália). Restoration Ecology S1: 1-340].</a:t>
          </a:r>
        </a:p>
        <a:p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Arte-final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Little Gecko Media.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Arquivo Excel formulado por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Simone Pedrini.</a:t>
          </a:r>
          <a:b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Modificado com permissão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os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Princípios de Carbono Azul de Alta Qualidade por Mark Beeston 2024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AU" sz="1100"/>
        </a:p>
      </xdr:txBody>
    </xdr:sp>
    <xdr:clientData/>
  </xdr:twoCellAnchor>
  <xdr:twoCellAnchor editAs="oneCell">
    <xdr:from>
      <xdr:col>0</xdr:col>
      <xdr:colOff>75595</xdr:colOff>
      <xdr:row>32</xdr:row>
      <xdr:rowOff>15119</xdr:rowOff>
    </xdr:from>
    <xdr:to>
      <xdr:col>10</xdr:col>
      <xdr:colOff>248166</xdr:colOff>
      <xdr:row>39</xdr:row>
      <xdr:rowOff>90714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0D6A21-16F0-4E13-BDEB-7EE7DFD9D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95" y="8829524"/>
          <a:ext cx="13462214" cy="1360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10</xdr:row>
      <xdr:rowOff>188595</xdr:rowOff>
    </xdr:from>
    <xdr:to>
      <xdr:col>14</xdr:col>
      <xdr:colOff>337185</xdr:colOff>
      <xdr:row>24</xdr:row>
      <xdr:rowOff>66675</xdr:rowOff>
    </xdr:to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SpPr txBox="1"/>
      </xdr:nvSpPr>
      <xdr:spPr>
        <a:xfrm>
          <a:off x="2981325" y="2093595"/>
          <a:ext cx="5947410" cy="2545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Sub Wheel()</a:t>
          </a:r>
        </a:p>
        <a:p>
          <a:endParaRPr lang="en-AU" sz="1100"/>
        </a:p>
        <a:p>
          <a:endParaRPr lang="en-AU" sz="1100"/>
        </a:p>
        <a:p>
          <a:r>
            <a:rPr lang="en-AU" sz="1100"/>
            <a:t>For i = 1 To 90</a:t>
          </a:r>
        </a:p>
        <a:p>
          <a:r>
            <a:rPr lang="en-AU" sz="1100"/>
            <a:t>Range("actReg").Value = Range("Macro!A" &amp; i).Value</a:t>
          </a:r>
        </a:p>
        <a:p>
          <a:r>
            <a:rPr lang="en-AU" sz="1100"/>
            <a:t>ActiveSheet.Shapes(Range("actReg").Value).Select</a:t>
          </a:r>
        </a:p>
        <a:p>
          <a:r>
            <a:rPr lang="en-AU" sz="1100"/>
            <a:t>Selection.ShapeRange.Fill.ForeColor.RGB = Range(Range("actRegCode").Value).Interior.Color</a:t>
          </a:r>
        </a:p>
        <a:p>
          <a:endParaRPr lang="en-AU" sz="1100"/>
        </a:p>
        <a:p>
          <a:r>
            <a:rPr lang="en-AU" sz="1100"/>
            <a:t>Next i</a:t>
          </a:r>
        </a:p>
        <a:p>
          <a:endParaRPr lang="en-AU" sz="1100"/>
        </a:p>
        <a:p>
          <a:r>
            <a:rPr lang="en-AU" sz="1100"/>
            <a:t>Range("A5").Select</a:t>
          </a:r>
        </a:p>
        <a:p>
          <a:endParaRPr lang="en-AU" sz="1100"/>
        </a:p>
        <a:p>
          <a:endParaRPr lang="en-AU" sz="1100"/>
        </a:p>
        <a:p>
          <a:r>
            <a:rPr lang="en-AU" sz="1100"/>
            <a:t>End Sub</a:t>
          </a:r>
          <a:endParaRPr lang="en-A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ceanriskalliance.org/resource/launching-the-high-quality-blue-carbon-practitioners-guid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C021-ECA7-411C-9C80-2F0C095B60EA}">
  <dimension ref="B2:L46"/>
  <sheetViews>
    <sheetView tabSelected="1" workbookViewId="0">
      <selection activeCell="B4" sqref="B4"/>
    </sheetView>
  </sheetViews>
  <sheetFormatPr baseColWidth="10" defaultColWidth="8.83203125" defaultRowHeight="15" x14ac:dyDescent="0.2"/>
  <sheetData>
    <row r="2" spans="2:12" ht="19" x14ac:dyDescent="0.25">
      <c r="B2" s="68" t="s">
        <v>120</v>
      </c>
    </row>
    <row r="3" spans="2:12" ht="19" x14ac:dyDescent="0.25">
      <c r="B3" s="69" t="s">
        <v>121</v>
      </c>
    </row>
    <row r="5" spans="2:12" x14ac:dyDescent="0.2">
      <c r="B5" t="s">
        <v>122</v>
      </c>
    </row>
    <row r="6" spans="2:12" x14ac:dyDescent="0.2">
      <c r="B6" t="s">
        <v>123</v>
      </c>
    </row>
    <row r="7" spans="2:12" x14ac:dyDescent="0.2">
      <c r="B7" t="s">
        <v>124</v>
      </c>
      <c r="L7" s="151"/>
    </row>
    <row r="8" spans="2:12" x14ac:dyDescent="0.2">
      <c r="B8" t="s">
        <v>125</v>
      </c>
    </row>
    <row r="9" spans="2:12" x14ac:dyDescent="0.2">
      <c r="B9" t="s">
        <v>126</v>
      </c>
    </row>
    <row r="10" spans="2:12" x14ac:dyDescent="0.2">
      <c r="B10" s="151" t="s">
        <v>110</v>
      </c>
    </row>
    <row r="11" spans="2:12" x14ac:dyDescent="0.2">
      <c r="B11" t="s">
        <v>127</v>
      </c>
    </row>
    <row r="46" spans="2:2" x14ac:dyDescent="0.2">
      <c r="B46" t="s">
        <v>128</v>
      </c>
    </row>
  </sheetData>
  <hyperlinks>
    <hyperlink ref="B10" r:id="rId1" xr:uid="{C1B7B10C-0256-411E-981E-90BBEA5EB0B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E285-8DB5-4454-B4CD-1E00A8DC82CC}">
  <dimension ref="A1:L70"/>
  <sheetViews>
    <sheetView zoomScale="65" zoomScaleNormal="65" workbookViewId="0">
      <selection activeCell="C11" sqref="C11"/>
    </sheetView>
  </sheetViews>
  <sheetFormatPr baseColWidth="10" defaultColWidth="8.83203125" defaultRowHeight="15" x14ac:dyDescent="0.2"/>
  <cols>
    <col min="1" max="1" width="16.83203125" customWidth="1"/>
    <col min="2" max="6" width="40.83203125" customWidth="1"/>
    <col min="7" max="7" width="8.6640625" customWidth="1"/>
    <col min="8" max="11" width="40.83203125" customWidth="1"/>
  </cols>
  <sheetData>
    <row r="1" spans="1:12" ht="16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9" x14ac:dyDescent="0.25">
      <c r="A2" s="68" t="s">
        <v>129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6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9" x14ac:dyDescent="0.25">
      <c r="A4" s="69" t="s">
        <v>130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s="20" customFormat="1" ht="16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20" thickBot="1" x14ac:dyDescent="0.3">
      <c r="A6" s="187" t="s">
        <v>131</v>
      </c>
      <c r="B6" s="188"/>
      <c r="C6" s="188"/>
      <c r="D6" s="188"/>
      <c r="E6" s="188"/>
      <c r="F6" s="188"/>
      <c r="G6" s="188"/>
      <c r="H6" s="28"/>
      <c r="I6" s="28"/>
      <c r="J6" s="28"/>
      <c r="K6" s="28"/>
      <c r="L6" s="28"/>
    </row>
    <row r="7" spans="1:12" s="20" customFormat="1" ht="170" x14ac:dyDescent="0.2">
      <c r="A7" s="116" t="s">
        <v>132</v>
      </c>
      <c r="B7" s="33" t="s">
        <v>133</v>
      </c>
      <c r="C7" s="156" t="s">
        <v>134</v>
      </c>
      <c r="D7" s="156" t="s">
        <v>135</v>
      </c>
      <c r="E7" s="156" t="s">
        <v>136</v>
      </c>
      <c r="F7" s="156" t="s">
        <v>137</v>
      </c>
      <c r="G7" s="29"/>
      <c r="H7" s="35"/>
      <c r="I7" s="28"/>
      <c r="J7" s="28"/>
      <c r="K7" s="28"/>
      <c r="L7" s="28"/>
    </row>
    <row r="8" spans="1:12" ht="17" thickBot="1" x14ac:dyDescent="0.25">
      <c r="A8" s="30" t="s">
        <v>138</v>
      </c>
      <c r="B8" s="31"/>
      <c r="C8" s="31"/>
      <c r="D8" s="31"/>
      <c r="E8" s="31"/>
      <c r="F8" s="31"/>
      <c r="G8" s="32"/>
      <c r="H8" s="28"/>
      <c r="I8" s="28"/>
      <c r="J8" s="28"/>
      <c r="K8" s="28"/>
      <c r="L8" s="28"/>
    </row>
    <row r="9" spans="1:12" s="20" customFormat="1" ht="16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ht="20" thickBot="1" x14ac:dyDescent="0.3">
      <c r="A10" s="187" t="s">
        <v>130</v>
      </c>
      <c r="B10" s="188"/>
      <c r="C10" s="188"/>
      <c r="D10" s="188"/>
      <c r="E10" s="188"/>
      <c r="F10" s="188"/>
      <c r="G10" s="188"/>
      <c r="H10" s="28"/>
      <c r="I10" s="28"/>
      <c r="J10" s="28"/>
      <c r="K10" s="28"/>
      <c r="L10" s="28"/>
    </row>
    <row r="11" spans="1:12" s="70" customFormat="1" ht="136" x14ac:dyDescent="0.2">
      <c r="A11" s="116" t="s">
        <v>132</v>
      </c>
      <c r="B11" s="157" t="s">
        <v>139</v>
      </c>
      <c r="C11" s="157" t="s">
        <v>140</v>
      </c>
      <c r="D11" s="157" t="s">
        <v>141</v>
      </c>
      <c r="E11" s="157" t="s">
        <v>142</v>
      </c>
      <c r="F11" s="157" t="s">
        <v>143</v>
      </c>
      <c r="G11" s="29"/>
      <c r="H11" s="73"/>
      <c r="I11" s="35"/>
      <c r="J11" s="28"/>
      <c r="K11" s="28"/>
      <c r="L11" s="28"/>
    </row>
    <row r="12" spans="1:12" s="20" customFormat="1" ht="17" thickBot="1" x14ac:dyDescent="0.25">
      <c r="A12" s="30" t="s">
        <v>138</v>
      </c>
      <c r="B12" s="74"/>
      <c r="C12" s="36"/>
      <c r="D12" s="36"/>
      <c r="E12" s="36"/>
      <c r="F12" s="36"/>
      <c r="G12" s="37"/>
      <c r="H12" s="28"/>
      <c r="I12" s="71"/>
      <c r="J12" s="28"/>
      <c r="K12" s="28"/>
      <c r="L12" s="28"/>
    </row>
    <row r="13" spans="1:12" ht="16" x14ac:dyDescent="0.2">
      <c r="A13" s="28"/>
      <c r="B13" s="38"/>
      <c r="C13" s="38"/>
      <c r="D13" s="38"/>
      <c r="E13" s="38"/>
      <c r="F13" s="38"/>
      <c r="G13" s="28"/>
      <c r="H13" s="28"/>
      <c r="I13" s="71"/>
      <c r="J13" s="28"/>
      <c r="K13" s="28"/>
      <c r="L13" s="28"/>
    </row>
    <row r="14" spans="1:12" s="20" customFormat="1" ht="20" thickBot="1" x14ac:dyDescent="0.3">
      <c r="A14" s="187">
        <v>1.1000000000000001</v>
      </c>
      <c r="B14" s="188"/>
      <c r="C14" s="188"/>
      <c r="D14" s="188"/>
      <c r="E14" s="188"/>
      <c r="F14" s="188"/>
      <c r="G14" s="188"/>
      <c r="H14" s="28"/>
      <c r="I14" s="71"/>
      <c r="J14" s="28"/>
      <c r="K14" s="28"/>
      <c r="L14" s="28"/>
    </row>
    <row r="15" spans="1:12" ht="153" x14ac:dyDescent="0.2">
      <c r="A15" s="116" t="s">
        <v>132</v>
      </c>
      <c r="B15" s="156" t="s">
        <v>144</v>
      </c>
      <c r="C15" s="156" t="s">
        <v>145</v>
      </c>
      <c r="D15" s="156" t="s">
        <v>146</v>
      </c>
      <c r="E15" s="156" t="s">
        <v>147</v>
      </c>
      <c r="F15" s="156" t="s">
        <v>148</v>
      </c>
      <c r="G15" s="29"/>
      <c r="H15" s="90"/>
      <c r="I15" s="71"/>
      <c r="J15" s="28"/>
      <c r="K15" s="28"/>
      <c r="L15" s="28"/>
    </row>
    <row r="16" spans="1:12" s="20" customFormat="1" ht="17" thickBot="1" x14ac:dyDescent="0.25">
      <c r="A16" s="30" t="s">
        <v>138</v>
      </c>
      <c r="B16" s="74"/>
      <c r="C16" s="36"/>
      <c r="D16" s="36"/>
      <c r="E16" s="36"/>
      <c r="F16" s="36"/>
      <c r="G16" s="37"/>
      <c r="H16" s="28"/>
      <c r="I16" s="71"/>
      <c r="J16" s="28"/>
      <c r="K16" s="28"/>
      <c r="L16" s="28"/>
    </row>
    <row r="17" spans="1:12" ht="16" x14ac:dyDescent="0.2">
      <c r="A17" s="28"/>
      <c r="B17" s="38"/>
      <c r="C17" s="38"/>
      <c r="D17" s="38"/>
      <c r="E17" s="38"/>
      <c r="F17" s="38"/>
      <c r="G17" s="28"/>
      <c r="H17" s="28"/>
      <c r="I17" s="71"/>
      <c r="J17" s="28"/>
      <c r="K17" s="28"/>
      <c r="L17" s="28"/>
    </row>
    <row r="18" spans="1:12" ht="16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s="20" customFormat="1" ht="19" x14ac:dyDescent="0.25">
      <c r="A19" s="69" t="s">
        <v>149</v>
      </c>
      <c r="B19" s="28"/>
      <c r="C19" s="28"/>
      <c r="D19" s="28"/>
      <c r="E19" s="28"/>
      <c r="F19" s="28"/>
      <c r="G19" s="28"/>
      <c r="H19" s="39"/>
      <c r="I19" s="39"/>
      <c r="J19" s="39"/>
      <c r="K19" s="39"/>
      <c r="L19" s="39"/>
    </row>
    <row r="20" spans="1:12" ht="16" x14ac:dyDescent="0.2">
      <c r="A20" s="28"/>
      <c r="B20" s="28"/>
      <c r="C20" s="28"/>
      <c r="D20" s="28"/>
      <c r="E20" s="28"/>
      <c r="F20" s="28"/>
      <c r="G20" s="28"/>
      <c r="H20" s="39"/>
      <c r="I20" s="39"/>
      <c r="J20" s="39"/>
      <c r="K20" s="39"/>
      <c r="L20" s="39"/>
    </row>
    <row r="21" spans="1:12" s="20" customFormat="1" ht="20" thickBot="1" x14ac:dyDescent="0.3">
      <c r="A21" s="187" t="s">
        <v>149</v>
      </c>
      <c r="B21" s="188"/>
      <c r="C21" s="188"/>
      <c r="D21" s="188"/>
      <c r="E21" s="188"/>
      <c r="F21" s="188"/>
      <c r="G21" s="188"/>
      <c r="H21" s="39"/>
      <c r="I21" s="39"/>
      <c r="J21" s="39"/>
      <c r="K21" s="39"/>
      <c r="L21" s="39"/>
    </row>
    <row r="22" spans="1:12" ht="182.25" customHeight="1" x14ac:dyDescent="0.2">
      <c r="A22" s="116" t="s">
        <v>132</v>
      </c>
      <c r="B22" s="157" t="s">
        <v>150</v>
      </c>
      <c r="C22" s="157" t="s">
        <v>151</v>
      </c>
      <c r="D22" s="157" t="s">
        <v>152</v>
      </c>
      <c r="E22" s="157" t="s">
        <v>153</v>
      </c>
      <c r="F22" s="157" t="s">
        <v>154</v>
      </c>
      <c r="G22" s="72"/>
      <c r="H22" s="73"/>
      <c r="I22" s="28"/>
      <c r="J22" s="39"/>
      <c r="K22" s="39"/>
      <c r="L22" s="39"/>
    </row>
    <row r="23" spans="1:12" s="20" customFormat="1" ht="17" thickBot="1" x14ac:dyDescent="0.25">
      <c r="A23" s="30" t="s">
        <v>138</v>
      </c>
      <c r="B23" s="31"/>
      <c r="C23" s="31"/>
      <c r="D23" s="31"/>
      <c r="E23" s="31"/>
      <c r="F23" s="31"/>
      <c r="G23" s="32"/>
      <c r="H23" s="39"/>
      <c r="I23" s="39"/>
      <c r="J23" s="39"/>
      <c r="K23" s="39"/>
      <c r="L23" s="39"/>
    </row>
    <row r="24" spans="1:12" ht="1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2" ht="20" thickBot="1" x14ac:dyDescent="0.3">
      <c r="A25" s="187" t="s">
        <v>149</v>
      </c>
      <c r="B25" s="188"/>
      <c r="C25" s="188"/>
      <c r="D25" s="188"/>
      <c r="E25" s="188"/>
      <c r="F25" s="188"/>
      <c r="G25" s="188"/>
      <c r="H25" s="39"/>
      <c r="I25" s="39"/>
      <c r="J25" s="39"/>
      <c r="K25" s="39"/>
      <c r="L25" s="39"/>
    </row>
    <row r="26" spans="1:12" ht="170" x14ac:dyDescent="0.2">
      <c r="A26" s="116" t="s">
        <v>132</v>
      </c>
      <c r="B26" s="156" t="s">
        <v>155</v>
      </c>
      <c r="C26" s="156" t="s">
        <v>156</v>
      </c>
      <c r="D26" s="158" t="s">
        <v>157</v>
      </c>
      <c r="E26" s="159" t="s">
        <v>158</v>
      </c>
      <c r="F26" s="157" t="s">
        <v>159</v>
      </c>
      <c r="G26" s="72"/>
      <c r="H26" s="38"/>
      <c r="I26" s="38"/>
      <c r="J26" s="71"/>
      <c r="K26" s="71"/>
      <c r="L26" s="39"/>
    </row>
    <row r="27" spans="1:12" ht="17" thickBot="1" x14ac:dyDescent="0.25">
      <c r="A27" s="30" t="s">
        <v>138</v>
      </c>
      <c r="B27" s="31"/>
      <c r="C27" s="31"/>
      <c r="D27" s="31"/>
      <c r="E27" s="31"/>
      <c r="F27" s="31"/>
      <c r="G27" s="32"/>
      <c r="H27" s="28"/>
      <c r="I27" s="28"/>
      <c r="J27" s="28"/>
      <c r="K27" s="28"/>
      <c r="L27" s="28"/>
    </row>
    <row r="28" spans="1:12" ht="16" x14ac:dyDescent="0.2">
      <c r="A28" s="40"/>
      <c r="B28" s="39"/>
      <c r="C28" s="39"/>
      <c r="D28" s="39"/>
      <c r="E28" s="39"/>
      <c r="F28" s="39"/>
      <c r="G28" s="39"/>
      <c r="H28" s="28"/>
      <c r="I28" s="28"/>
      <c r="J28" s="28"/>
      <c r="K28" s="28"/>
      <c r="L28" s="28"/>
    </row>
    <row r="29" spans="1:12" ht="20" thickBot="1" x14ac:dyDescent="0.3">
      <c r="A29" s="185" t="s">
        <v>149</v>
      </c>
      <c r="B29" s="186"/>
      <c r="C29" s="186"/>
      <c r="D29" s="186"/>
      <c r="E29" s="186"/>
      <c r="F29" s="186"/>
      <c r="G29" s="186"/>
      <c r="H29" s="28"/>
      <c r="I29" s="28"/>
      <c r="J29" s="28"/>
      <c r="K29" s="28"/>
      <c r="L29" s="28"/>
    </row>
    <row r="30" spans="1:12" ht="136" x14ac:dyDescent="0.2">
      <c r="A30" s="116" t="s">
        <v>132</v>
      </c>
      <c r="B30" s="157" t="s">
        <v>160</v>
      </c>
      <c r="C30" s="157" t="s">
        <v>161</v>
      </c>
      <c r="D30" s="157" t="s">
        <v>162</v>
      </c>
      <c r="E30" s="160" t="s">
        <v>163</v>
      </c>
      <c r="F30" s="157" t="s">
        <v>164</v>
      </c>
      <c r="G30" s="29"/>
      <c r="H30" s="38"/>
      <c r="I30" s="35"/>
      <c r="J30" s="28"/>
      <c r="K30" s="28"/>
      <c r="L30" s="28"/>
    </row>
    <row r="31" spans="1:12" ht="17" thickBot="1" x14ac:dyDescent="0.25">
      <c r="A31" s="30" t="s">
        <v>138</v>
      </c>
      <c r="B31" s="41"/>
      <c r="C31" s="41"/>
      <c r="D31" s="74"/>
      <c r="E31" s="41"/>
      <c r="F31" s="36"/>
      <c r="G31" s="37"/>
      <c r="H31" s="28"/>
      <c r="I31" s="28"/>
      <c r="J31" s="28"/>
      <c r="K31" s="28"/>
      <c r="L31" s="28"/>
    </row>
    <row r="32" spans="1:12" ht="16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1"/>
      <c r="K32" s="71"/>
      <c r="L32" s="73"/>
    </row>
    <row r="33" spans="1:12" ht="20" thickBot="1" x14ac:dyDescent="0.3">
      <c r="A33" s="187" t="s">
        <v>149</v>
      </c>
      <c r="B33" s="188"/>
      <c r="C33" s="188"/>
      <c r="D33" s="188"/>
      <c r="E33" s="188"/>
      <c r="F33" s="188"/>
      <c r="G33" s="188"/>
      <c r="H33" s="39"/>
      <c r="I33" s="73"/>
      <c r="J33" s="71"/>
      <c r="K33" s="71"/>
      <c r="L33" s="73"/>
    </row>
    <row r="34" spans="1:12" ht="187" x14ac:dyDescent="0.2">
      <c r="A34" s="116" t="s">
        <v>132</v>
      </c>
      <c r="B34" s="157" t="s">
        <v>165</v>
      </c>
      <c r="C34" s="157" t="s">
        <v>166</v>
      </c>
      <c r="D34" s="157" t="s">
        <v>167</v>
      </c>
      <c r="E34" s="157" t="s">
        <v>168</v>
      </c>
      <c r="F34" s="160" t="s">
        <v>169</v>
      </c>
      <c r="G34" s="72"/>
      <c r="H34" s="38"/>
      <c r="I34" s="38"/>
      <c r="J34" s="38"/>
      <c r="K34" s="71"/>
      <c r="L34" s="28"/>
    </row>
    <row r="35" spans="1:12" ht="17" thickBot="1" x14ac:dyDescent="0.25">
      <c r="A35" s="30" t="s">
        <v>138</v>
      </c>
      <c r="B35" s="31"/>
      <c r="C35" s="31"/>
      <c r="D35" s="31"/>
      <c r="E35" s="31"/>
      <c r="F35" s="31"/>
      <c r="G35" s="32"/>
      <c r="H35" s="28"/>
      <c r="I35" s="73"/>
      <c r="J35" s="71"/>
      <c r="K35" s="71"/>
      <c r="L35" s="73"/>
    </row>
    <row r="36" spans="1:12" ht="16" x14ac:dyDescent="0.2">
      <c r="A36" s="40"/>
      <c r="B36" s="39"/>
      <c r="C36" s="39"/>
      <c r="D36" s="39"/>
      <c r="E36" s="39"/>
      <c r="F36" s="39"/>
      <c r="G36" s="39"/>
      <c r="H36" s="28"/>
      <c r="I36" s="73"/>
      <c r="J36" s="71"/>
      <c r="K36" s="71"/>
      <c r="L36" s="73"/>
    </row>
    <row r="37" spans="1:12" ht="16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ht="19" x14ac:dyDescent="0.25">
      <c r="A38" s="69" t="s">
        <v>170</v>
      </c>
      <c r="B38" s="28"/>
      <c r="C38" s="28"/>
      <c r="D38" s="28"/>
      <c r="E38" s="28"/>
      <c r="F38" s="28"/>
      <c r="G38" s="28"/>
      <c r="H38" s="39"/>
      <c r="I38" s="39"/>
      <c r="J38" s="39"/>
      <c r="K38" s="39"/>
      <c r="L38" s="39"/>
    </row>
    <row r="39" spans="1:12" ht="16" x14ac:dyDescent="0.2">
      <c r="A39" s="28"/>
      <c r="B39" s="28"/>
      <c r="C39" s="28"/>
      <c r="D39" s="28"/>
      <c r="E39" s="28"/>
      <c r="F39" s="28"/>
      <c r="G39" s="28"/>
      <c r="H39" s="39"/>
      <c r="I39" s="39"/>
      <c r="J39" s="39"/>
      <c r="K39" s="39"/>
      <c r="L39" s="39"/>
    </row>
    <row r="40" spans="1:12" ht="20" thickBot="1" x14ac:dyDescent="0.3">
      <c r="A40" s="187" t="s">
        <v>170</v>
      </c>
      <c r="B40" s="188"/>
      <c r="C40" s="188"/>
      <c r="D40" s="188"/>
      <c r="E40" s="188"/>
      <c r="F40" s="188"/>
      <c r="G40" s="188"/>
      <c r="H40" s="39"/>
      <c r="I40" s="39"/>
      <c r="J40" s="39"/>
      <c r="K40" s="39"/>
      <c r="L40" s="39"/>
    </row>
    <row r="41" spans="1:12" ht="272" x14ac:dyDescent="0.2">
      <c r="A41" s="116" t="s">
        <v>132</v>
      </c>
      <c r="B41" s="161" t="s">
        <v>171</v>
      </c>
      <c r="C41" s="160" t="s">
        <v>172</v>
      </c>
      <c r="D41" s="157" t="s">
        <v>173</v>
      </c>
      <c r="E41" s="157" t="s">
        <v>174</v>
      </c>
      <c r="F41" s="157" t="s">
        <v>175</v>
      </c>
      <c r="G41" s="29"/>
      <c r="H41" s="134"/>
      <c r="J41" s="39"/>
      <c r="K41" s="39"/>
      <c r="L41" s="39"/>
    </row>
    <row r="42" spans="1:12" ht="17" thickBot="1" x14ac:dyDescent="0.25">
      <c r="A42" s="30" t="s">
        <v>138</v>
      </c>
      <c r="B42" s="31"/>
      <c r="C42" s="31"/>
      <c r="D42" s="31"/>
      <c r="E42" s="31"/>
      <c r="F42" s="31"/>
      <c r="G42" s="32"/>
      <c r="H42" s="39"/>
      <c r="I42" s="39"/>
      <c r="J42" s="39"/>
      <c r="K42" s="39"/>
      <c r="L42" s="39"/>
    </row>
    <row r="43" spans="1:12" ht="16" x14ac:dyDescent="0.2">
      <c r="A43" s="40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</row>
    <row r="44" spans="1:12" ht="20" thickBot="1" x14ac:dyDescent="0.3">
      <c r="A44" s="187" t="s">
        <v>170</v>
      </c>
      <c r="B44" s="188"/>
      <c r="C44" s="188"/>
      <c r="D44" s="188"/>
      <c r="E44" s="188"/>
      <c r="F44" s="188"/>
      <c r="G44" s="188"/>
      <c r="H44" s="39"/>
      <c r="I44" s="39"/>
      <c r="J44" s="39"/>
      <c r="K44" s="39"/>
      <c r="L44" s="39"/>
    </row>
    <row r="45" spans="1:12" ht="221" x14ac:dyDescent="0.2">
      <c r="A45" s="116" t="s">
        <v>132</v>
      </c>
      <c r="B45" s="161" t="s">
        <v>176</v>
      </c>
      <c r="C45" s="162" t="s">
        <v>177</v>
      </c>
      <c r="D45" s="161" t="s">
        <v>178</v>
      </c>
      <c r="E45" s="161" t="s">
        <v>179</v>
      </c>
      <c r="F45" s="161" t="s">
        <v>180</v>
      </c>
      <c r="G45" s="122"/>
      <c r="H45" s="38"/>
      <c r="I45" s="38"/>
      <c r="J45" s="39"/>
      <c r="K45" s="39"/>
      <c r="L45" s="39"/>
    </row>
    <row r="46" spans="1:12" ht="17" thickBot="1" x14ac:dyDescent="0.25">
      <c r="A46" s="30" t="s">
        <v>138</v>
      </c>
      <c r="B46" s="31"/>
      <c r="C46" s="31"/>
      <c r="D46" s="31"/>
      <c r="E46" s="31"/>
      <c r="F46" s="31"/>
      <c r="G46" s="32"/>
      <c r="H46" s="39"/>
      <c r="I46" s="39"/>
      <c r="J46" s="39"/>
      <c r="K46" s="39"/>
      <c r="L46" s="39"/>
    </row>
    <row r="47" spans="1:12" ht="1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12" ht="16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2" ht="17" thickBot="1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ht="17" thickBot="1" x14ac:dyDescent="0.25">
      <c r="A50" s="28"/>
      <c r="B50" s="152" t="s">
        <v>2</v>
      </c>
      <c r="C50" s="75">
        <f>F50</f>
        <v>0</v>
      </c>
      <c r="D50" s="76"/>
      <c r="E50" s="76">
        <f>SUM(B52:F52)</f>
        <v>0</v>
      </c>
      <c r="F50" s="77">
        <f>E50/G52</f>
        <v>0</v>
      </c>
      <c r="G50" s="78"/>
      <c r="H50" s="28"/>
      <c r="I50" s="28"/>
      <c r="J50" s="28"/>
      <c r="K50" s="28"/>
      <c r="L50" s="28"/>
    </row>
    <row r="51" spans="1:12" ht="16" x14ac:dyDescent="0.2">
      <c r="A51" s="28"/>
      <c r="B51" s="79">
        <f t="shared" ref="B51:G51" si="0">SUM(B8:B16)</f>
        <v>0</v>
      </c>
      <c r="C51" s="79">
        <f t="shared" si="0"/>
        <v>0</v>
      </c>
      <c r="D51" s="79">
        <f t="shared" si="0"/>
        <v>0</v>
      </c>
      <c r="E51" s="28">
        <f t="shared" si="0"/>
        <v>0</v>
      </c>
      <c r="F51" s="28">
        <f t="shared" si="0"/>
        <v>0</v>
      </c>
      <c r="G51" s="95">
        <f t="shared" si="0"/>
        <v>0</v>
      </c>
      <c r="H51" s="28"/>
      <c r="I51" s="28"/>
      <c r="J51" s="28"/>
      <c r="K51" s="28"/>
      <c r="L51" s="28"/>
    </row>
    <row r="52" spans="1:12" ht="17" thickBot="1" x14ac:dyDescent="0.25">
      <c r="A52" s="28"/>
      <c r="B52" s="80">
        <f>B51</f>
        <v>0</v>
      </c>
      <c r="C52" s="81">
        <f>C51*2</f>
        <v>0</v>
      </c>
      <c r="D52" s="81">
        <f>D51*3</f>
        <v>0</v>
      </c>
      <c r="E52" s="81">
        <f>E51*4</f>
        <v>0</v>
      </c>
      <c r="F52" s="82">
        <f>F51*5</f>
        <v>0</v>
      </c>
      <c r="G52" s="82">
        <f>3-G51</f>
        <v>3</v>
      </c>
      <c r="H52" s="28"/>
      <c r="I52" s="28"/>
      <c r="J52" s="28"/>
      <c r="K52" s="28"/>
      <c r="L52" s="28"/>
    </row>
    <row r="53" spans="1:12" ht="17" thickBot="1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ht="17" thickBot="1" x14ac:dyDescent="0.25">
      <c r="A54" s="28"/>
      <c r="B54" s="152" t="s">
        <v>3</v>
      </c>
      <c r="C54" s="75">
        <f>F54</f>
        <v>0</v>
      </c>
      <c r="D54" s="76"/>
      <c r="E54" s="76">
        <f>SUM(B56:F56)</f>
        <v>0</v>
      </c>
      <c r="F54" s="77">
        <f>E54/G56</f>
        <v>0</v>
      </c>
      <c r="G54" s="78"/>
      <c r="H54" s="28"/>
      <c r="I54" s="28"/>
      <c r="J54" s="28"/>
      <c r="K54" s="28"/>
      <c r="L54" s="28"/>
    </row>
    <row r="55" spans="1:12" ht="16" x14ac:dyDescent="0.2">
      <c r="A55" s="28"/>
      <c r="B55" s="79">
        <f t="shared" ref="B55:G55" si="1">SUM(B23:B35)</f>
        <v>0</v>
      </c>
      <c r="C55" s="79">
        <f t="shared" si="1"/>
        <v>0</v>
      </c>
      <c r="D55" s="79">
        <f t="shared" si="1"/>
        <v>0</v>
      </c>
      <c r="E55" s="28">
        <f t="shared" si="1"/>
        <v>0</v>
      </c>
      <c r="F55" s="28">
        <f t="shared" si="1"/>
        <v>0</v>
      </c>
      <c r="G55" s="95">
        <f t="shared" si="1"/>
        <v>0</v>
      </c>
      <c r="H55" s="28"/>
      <c r="I55" s="28"/>
      <c r="J55" s="28"/>
      <c r="K55" s="28"/>
      <c r="L55" s="28"/>
    </row>
    <row r="56" spans="1:12" ht="17" thickBot="1" x14ac:dyDescent="0.25">
      <c r="A56" s="28"/>
      <c r="B56" s="80">
        <f>B55</f>
        <v>0</v>
      </c>
      <c r="C56" s="81">
        <f>C55*2</f>
        <v>0</v>
      </c>
      <c r="D56" s="81">
        <f>D55*3</f>
        <v>0</v>
      </c>
      <c r="E56" s="81">
        <f>E55*4</f>
        <v>0</v>
      </c>
      <c r="F56" s="82">
        <f>F55*5</f>
        <v>0</v>
      </c>
      <c r="G56" s="84">
        <f>4-G55</f>
        <v>4</v>
      </c>
      <c r="H56" s="28"/>
      <c r="I56" s="28"/>
      <c r="J56" s="28"/>
      <c r="K56" s="28"/>
      <c r="L56" s="28"/>
    </row>
    <row r="57" spans="1:12" ht="17" thickBo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ht="17" thickBot="1" x14ac:dyDescent="0.25">
      <c r="A58" s="28"/>
      <c r="B58" s="152" t="s">
        <v>1</v>
      </c>
      <c r="C58" s="75">
        <f>F58</f>
        <v>0</v>
      </c>
      <c r="D58" s="76"/>
      <c r="E58" s="76">
        <f>SUM(B60:F60)</f>
        <v>0</v>
      </c>
      <c r="F58" s="76">
        <f>E58/G60</f>
        <v>0</v>
      </c>
      <c r="G58" s="78"/>
      <c r="H58" s="28"/>
      <c r="I58" s="28"/>
      <c r="J58" s="28"/>
      <c r="K58" s="28"/>
      <c r="L58" s="28"/>
    </row>
    <row r="59" spans="1:12" ht="16" x14ac:dyDescent="0.2">
      <c r="A59" s="28"/>
      <c r="B59" s="79">
        <f>SUM(B42:B47)</f>
        <v>0</v>
      </c>
      <c r="C59" s="79">
        <f>SUM(C42:C47)</f>
        <v>0</v>
      </c>
      <c r="D59" s="79">
        <f>SUM(D42:D47)</f>
        <v>0</v>
      </c>
      <c r="E59" s="28">
        <f>SUM(E42:E47)</f>
        <v>0</v>
      </c>
      <c r="F59" s="28">
        <f>SUM(F42:F47)</f>
        <v>0</v>
      </c>
      <c r="G59" s="95">
        <f t="shared" ref="G59" si="2">SUM(G47:G47)</f>
        <v>0</v>
      </c>
      <c r="H59" s="28"/>
      <c r="I59" s="28"/>
      <c r="J59" s="28"/>
      <c r="K59" s="28"/>
      <c r="L59" s="28"/>
    </row>
    <row r="60" spans="1:12" ht="17" thickBot="1" x14ac:dyDescent="0.25">
      <c r="A60" s="28"/>
      <c r="B60" s="80">
        <f>B59</f>
        <v>0</v>
      </c>
      <c r="C60" s="81">
        <f>C59*2</f>
        <v>0</v>
      </c>
      <c r="D60" s="81">
        <f>D59*3</f>
        <v>0</v>
      </c>
      <c r="E60" s="81">
        <f>E59*4</f>
        <v>0</v>
      </c>
      <c r="F60" s="81">
        <f>F59*5</f>
        <v>0</v>
      </c>
      <c r="G60" s="84">
        <f>2-G59</f>
        <v>2</v>
      </c>
      <c r="H60" s="28"/>
      <c r="I60" s="28"/>
      <c r="J60" s="28"/>
      <c r="K60" s="28"/>
      <c r="L60" s="28"/>
    </row>
    <row r="61" spans="1:12" ht="16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16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16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16" x14ac:dyDescent="0.2">
      <c r="I64" s="28"/>
      <c r="J64" s="28"/>
      <c r="K64" s="28"/>
      <c r="L64" s="28"/>
    </row>
    <row r="65" spans="9:12" ht="16" x14ac:dyDescent="0.2">
      <c r="I65" s="28"/>
      <c r="J65" s="28"/>
      <c r="K65" s="28"/>
      <c r="L65" s="28"/>
    </row>
    <row r="66" spans="9:12" ht="16" x14ac:dyDescent="0.2">
      <c r="I66" s="28"/>
      <c r="J66" s="28"/>
      <c r="K66" s="28"/>
      <c r="L66" s="28"/>
    </row>
    <row r="67" spans="9:12" ht="16" x14ac:dyDescent="0.2">
      <c r="I67" s="28"/>
      <c r="J67" s="28"/>
      <c r="K67" s="28"/>
      <c r="L67" s="28"/>
    </row>
    <row r="68" spans="9:12" ht="16" x14ac:dyDescent="0.2">
      <c r="I68" s="28"/>
      <c r="J68" s="28"/>
      <c r="K68" s="28"/>
      <c r="L68" s="28"/>
    </row>
    <row r="69" spans="9:12" ht="16" x14ac:dyDescent="0.2">
      <c r="I69" s="28"/>
      <c r="J69" s="28"/>
      <c r="K69" s="28"/>
      <c r="L69" s="28"/>
    </row>
    <row r="70" spans="9:12" ht="16" x14ac:dyDescent="0.2">
      <c r="I70" s="28"/>
      <c r="J70" s="28"/>
      <c r="K70" s="28"/>
      <c r="L70" s="28"/>
    </row>
  </sheetData>
  <mergeCells count="9">
    <mergeCell ref="A29:G29"/>
    <mergeCell ref="A33:G33"/>
    <mergeCell ref="A40:G40"/>
    <mergeCell ref="A44:G44"/>
    <mergeCell ref="A6:G6"/>
    <mergeCell ref="A10:G10"/>
    <mergeCell ref="A14:G14"/>
    <mergeCell ref="A21:G21"/>
    <mergeCell ref="A25:G2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0AD4-EB71-4477-8569-7E8A13288ABB}">
  <dimension ref="A2:L80"/>
  <sheetViews>
    <sheetView zoomScale="65" zoomScaleNormal="65" workbookViewId="0">
      <selection activeCell="D7" sqref="D7"/>
    </sheetView>
  </sheetViews>
  <sheetFormatPr baseColWidth="10" defaultColWidth="8.83203125" defaultRowHeight="15" x14ac:dyDescent="0.2"/>
  <cols>
    <col min="1" max="1" width="16.83203125" customWidth="1"/>
    <col min="2" max="6" width="40.83203125" customWidth="1"/>
    <col min="7" max="7" width="23.5" customWidth="1"/>
    <col min="8" max="11" width="40.83203125" customWidth="1"/>
  </cols>
  <sheetData>
    <row r="2" spans="1:12" ht="19" x14ac:dyDescent="0.25">
      <c r="A2" s="68" t="s">
        <v>181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16" x14ac:dyDescent="0.2">
      <c r="A3" s="28"/>
      <c r="B3" s="28"/>
      <c r="C3" s="85"/>
      <c r="D3" s="28"/>
      <c r="E3" s="28"/>
      <c r="F3" s="28"/>
      <c r="G3" s="28"/>
      <c r="H3" s="28"/>
      <c r="I3" s="28"/>
      <c r="J3" s="28"/>
      <c r="K3" s="28"/>
    </row>
    <row r="4" spans="1:12" ht="19" x14ac:dyDescent="0.25">
      <c r="A4" s="192" t="s">
        <v>182</v>
      </c>
      <c r="B4" s="193"/>
      <c r="C4" s="193"/>
      <c r="D4" s="193"/>
      <c r="E4" s="193"/>
      <c r="F4" s="193"/>
      <c r="G4" s="193"/>
      <c r="H4" s="28"/>
      <c r="I4" s="28"/>
      <c r="J4" s="28"/>
      <c r="K4" s="28"/>
    </row>
    <row r="5" spans="1:12" s="20" customFormat="1" ht="16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s="20" customFormat="1" ht="20" thickBot="1" x14ac:dyDescent="0.3">
      <c r="A6" s="67" t="s">
        <v>183</v>
      </c>
      <c r="B6" s="42"/>
      <c r="C6" s="42"/>
      <c r="D6" s="42"/>
      <c r="E6" s="42"/>
      <c r="F6" s="42"/>
      <c r="G6" s="42"/>
      <c r="H6" s="28"/>
      <c r="I6" s="28"/>
      <c r="J6" s="28"/>
      <c r="K6" s="28"/>
    </row>
    <row r="7" spans="1:12" ht="180.75" customHeight="1" x14ac:dyDescent="0.2">
      <c r="A7" s="116" t="s">
        <v>132</v>
      </c>
      <c r="B7" s="157" t="s">
        <v>184</v>
      </c>
      <c r="C7" s="157" t="s">
        <v>185</v>
      </c>
      <c r="D7" s="157" t="s">
        <v>186</v>
      </c>
      <c r="E7" s="157" t="s">
        <v>187</v>
      </c>
      <c r="F7" s="163" t="s">
        <v>188</v>
      </c>
      <c r="G7" s="164" t="s">
        <v>189</v>
      </c>
      <c r="H7" s="35"/>
      <c r="I7" s="35"/>
      <c r="J7" s="86"/>
      <c r="K7" s="87"/>
    </row>
    <row r="8" spans="1:12" s="20" customFormat="1" ht="17" thickBot="1" x14ac:dyDescent="0.25">
      <c r="A8" s="30" t="s">
        <v>190</v>
      </c>
      <c r="B8" s="74"/>
      <c r="C8" s="74"/>
      <c r="D8" s="74"/>
      <c r="E8" s="74"/>
      <c r="F8" s="74"/>
      <c r="G8" s="88"/>
      <c r="H8" s="28"/>
      <c r="I8" s="35"/>
      <c r="J8" s="86"/>
      <c r="K8" s="87"/>
    </row>
    <row r="9" spans="1:12" ht="16" x14ac:dyDescent="0.2">
      <c r="A9" s="87"/>
      <c r="B9" s="86"/>
      <c r="C9" s="86"/>
      <c r="D9" s="86"/>
      <c r="E9" s="86"/>
      <c r="F9" s="86"/>
      <c r="G9" s="28"/>
      <c r="H9" s="28"/>
      <c r="I9" s="35"/>
      <c r="J9" s="86"/>
      <c r="K9" s="87"/>
    </row>
    <row r="10" spans="1:12" s="20" customFormat="1" ht="20" thickBot="1" x14ac:dyDescent="0.3">
      <c r="A10" s="67" t="s">
        <v>183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2" ht="149.5" customHeight="1" x14ac:dyDescent="0.2">
      <c r="A11" s="116" t="s">
        <v>132</v>
      </c>
      <c r="B11" s="33" t="s">
        <v>191</v>
      </c>
      <c r="C11" s="33" t="s">
        <v>192</v>
      </c>
      <c r="D11" s="33" t="s">
        <v>193</v>
      </c>
      <c r="E11" s="33" t="s">
        <v>194</v>
      </c>
      <c r="F11" s="33" t="s">
        <v>195</v>
      </c>
      <c r="G11" s="118" t="s">
        <v>189</v>
      </c>
      <c r="H11" s="38"/>
      <c r="J11" s="28"/>
      <c r="K11" s="28"/>
    </row>
    <row r="12" spans="1:12" ht="17" thickBot="1" x14ac:dyDescent="0.25">
      <c r="A12" s="30" t="s">
        <v>190</v>
      </c>
      <c r="B12" s="31"/>
      <c r="C12" s="31"/>
      <c r="D12" s="31"/>
      <c r="E12" s="31"/>
      <c r="F12" s="31"/>
      <c r="G12" s="32"/>
      <c r="H12" s="39"/>
      <c r="I12" s="39"/>
      <c r="J12" s="39"/>
      <c r="K12" s="39"/>
    </row>
    <row r="13" spans="1:12" s="20" customFormat="1" ht="16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2" ht="20" thickBot="1" x14ac:dyDescent="0.3">
      <c r="A14" s="187" t="s">
        <v>196</v>
      </c>
      <c r="B14" s="188"/>
      <c r="C14" s="188"/>
      <c r="D14" s="188"/>
      <c r="E14" s="188"/>
      <c r="F14" s="188"/>
      <c r="G14" s="188"/>
      <c r="H14" s="39"/>
      <c r="I14" s="39"/>
      <c r="J14" s="39"/>
      <c r="K14" s="39"/>
    </row>
    <row r="15" spans="1:12" s="20" customFormat="1" ht="255" customHeight="1" x14ac:dyDescent="0.2">
      <c r="A15" s="116" t="s">
        <v>132</v>
      </c>
      <c r="B15" s="156" t="s">
        <v>197</v>
      </c>
      <c r="C15" s="156" t="s">
        <v>198</v>
      </c>
      <c r="D15" s="156" t="s">
        <v>199</v>
      </c>
      <c r="E15" s="156" t="s">
        <v>200</v>
      </c>
      <c r="F15" s="156" t="s">
        <v>201</v>
      </c>
      <c r="G15" s="165" t="s">
        <v>189</v>
      </c>
      <c r="H15" s="119"/>
      <c r="I15" s="134"/>
      <c r="K15" s="28"/>
    </row>
    <row r="16" spans="1:12" ht="17" thickBot="1" x14ac:dyDescent="0.25">
      <c r="A16" s="30" t="s">
        <v>190</v>
      </c>
      <c r="B16" s="31"/>
      <c r="C16" s="31"/>
      <c r="D16" s="31"/>
      <c r="E16" s="31"/>
      <c r="F16" s="31"/>
      <c r="G16" s="32"/>
      <c r="H16" s="39"/>
      <c r="I16" s="39"/>
      <c r="J16" s="39"/>
      <c r="K16" s="39"/>
    </row>
    <row r="17" spans="1:11" s="20" customFormat="1" ht="16" x14ac:dyDescent="0.2">
      <c r="A17" s="39"/>
      <c r="B17" s="39"/>
      <c r="C17" s="39"/>
      <c r="D17" s="39"/>
      <c r="E17" s="39"/>
      <c r="F17" s="39"/>
      <c r="G17" s="120"/>
      <c r="H17" s="120"/>
      <c r="I17" s="120"/>
      <c r="J17" s="39"/>
      <c r="K17" s="39"/>
    </row>
    <row r="18" spans="1:11" ht="20" thickBot="1" x14ac:dyDescent="0.3">
      <c r="A18" s="187" t="s">
        <v>196</v>
      </c>
      <c r="B18" s="188"/>
      <c r="C18" s="188"/>
      <c r="D18" s="188"/>
      <c r="E18" s="188"/>
      <c r="F18" s="188"/>
      <c r="G18" s="188"/>
      <c r="H18" s="39"/>
      <c r="I18" s="39"/>
      <c r="J18" s="39"/>
      <c r="K18" s="39"/>
    </row>
    <row r="19" spans="1:11" s="20" customFormat="1" ht="146.25" customHeight="1" x14ac:dyDescent="0.2">
      <c r="A19" s="116" t="s">
        <v>132</v>
      </c>
      <c r="B19" s="156" t="s">
        <v>202</v>
      </c>
      <c r="C19" s="156" t="s">
        <v>203</v>
      </c>
      <c r="D19" s="156" t="s">
        <v>204</v>
      </c>
      <c r="E19" s="156" t="s">
        <v>205</v>
      </c>
      <c r="F19" s="166" t="s">
        <v>206</v>
      </c>
      <c r="G19" s="164" t="s">
        <v>189</v>
      </c>
      <c r="H19" s="28"/>
      <c r="I19" s="38"/>
      <c r="J19" s="28"/>
      <c r="K19" s="28"/>
    </row>
    <row r="20" spans="1:11" ht="17" thickBot="1" x14ac:dyDescent="0.25">
      <c r="A20" s="30" t="s">
        <v>138</v>
      </c>
      <c r="B20" s="31"/>
      <c r="C20" s="31"/>
      <c r="D20" s="31"/>
      <c r="E20" s="31"/>
      <c r="F20" s="31"/>
      <c r="G20" s="32"/>
      <c r="H20" s="39"/>
      <c r="I20" s="39"/>
      <c r="J20" s="39"/>
      <c r="K20" s="39"/>
    </row>
    <row r="21" spans="1:11" s="20" customFormat="1" ht="1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0" thickBot="1" x14ac:dyDescent="0.3">
      <c r="A22" s="187" t="s">
        <v>207</v>
      </c>
      <c r="B22" s="188"/>
      <c r="C22" s="188"/>
      <c r="D22" s="188"/>
      <c r="E22" s="188"/>
      <c r="F22" s="188"/>
      <c r="G22" s="188"/>
      <c r="H22" s="39"/>
      <c r="I22" s="39"/>
      <c r="J22" s="39"/>
      <c r="K22" s="39"/>
    </row>
    <row r="23" spans="1:11" s="20" customFormat="1" ht="164.5" customHeight="1" x14ac:dyDescent="0.2">
      <c r="A23" s="116" t="s">
        <v>132</v>
      </c>
      <c r="B23" s="156" t="s">
        <v>208</v>
      </c>
      <c r="C23" s="156" t="s">
        <v>209</v>
      </c>
      <c r="D23" s="156" t="s">
        <v>210</v>
      </c>
      <c r="E23" s="156" t="s">
        <v>211</v>
      </c>
      <c r="F23" s="156" t="s">
        <v>212</v>
      </c>
      <c r="G23" s="164" t="s">
        <v>189</v>
      </c>
      <c r="I23" s="38"/>
      <c r="J23" s="28"/>
      <c r="K23" s="28"/>
    </row>
    <row r="24" spans="1:11" ht="17" thickBot="1" x14ac:dyDescent="0.25">
      <c r="A24" s="30" t="s">
        <v>138</v>
      </c>
      <c r="B24" s="31"/>
      <c r="C24" s="31"/>
      <c r="D24" s="31"/>
      <c r="E24" s="31"/>
      <c r="F24" s="31"/>
      <c r="G24" s="32"/>
      <c r="H24" s="39"/>
      <c r="I24" s="39"/>
      <c r="J24" s="39"/>
      <c r="K24" s="39"/>
    </row>
    <row r="25" spans="1:11" s="20" customFormat="1" ht="1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ht="20" thickBot="1" x14ac:dyDescent="0.3">
      <c r="A26" s="190" t="s">
        <v>207</v>
      </c>
      <c r="B26" s="191"/>
      <c r="C26" s="191"/>
      <c r="D26" s="191"/>
      <c r="E26" s="191"/>
      <c r="F26" s="191"/>
      <c r="G26" s="191"/>
      <c r="H26" s="39"/>
      <c r="I26" s="39"/>
      <c r="J26" s="39"/>
      <c r="K26" s="39"/>
    </row>
    <row r="27" spans="1:11" s="20" customFormat="1" ht="163.5" customHeight="1" x14ac:dyDescent="0.2">
      <c r="A27" s="167" t="s">
        <v>132</v>
      </c>
      <c r="B27" s="156" t="s">
        <v>213</v>
      </c>
      <c r="C27" s="156" t="s">
        <v>214</v>
      </c>
      <c r="D27" s="156" t="s">
        <v>215</v>
      </c>
      <c r="E27" s="156" t="s">
        <v>216</v>
      </c>
      <c r="F27" s="156" t="s">
        <v>217</v>
      </c>
      <c r="G27" s="164" t="s">
        <v>189</v>
      </c>
      <c r="H27" s="28"/>
      <c r="I27" s="38"/>
      <c r="J27" s="28"/>
      <c r="K27" s="28"/>
    </row>
    <row r="28" spans="1:11" ht="17" thickBot="1" x14ac:dyDescent="0.25">
      <c r="A28" s="30" t="s">
        <v>138</v>
      </c>
      <c r="B28" s="31"/>
      <c r="C28" s="31"/>
      <c r="D28" s="31"/>
      <c r="E28" s="31"/>
      <c r="F28" s="31"/>
      <c r="G28" s="32"/>
      <c r="H28" s="39"/>
      <c r="I28" s="39"/>
      <c r="J28" s="39"/>
      <c r="K28" s="39"/>
    </row>
    <row r="29" spans="1:11" s="20" customFormat="1" ht="16" x14ac:dyDescent="0.2">
      <c r="A29" s="194"/>
      <c r="B29" s="194"/>
      <c r="C29" s="194"/>
      <c r="D29" s="194"/>
      <c r="E29" s="194"/>
      <c r="F29" s="194"/>
      <c r="G29" s="194"/>
      <c r="H29" s="39"/>
      <c r="I29" s="39"/>
      <c r="J29" s="39"/>
      <c r="K29" s="39"/>
    </row>
    <row r="30" spans="1:11" ht="19" x14ac:dyDescent="0.25">
      <c r="A30" s="193" t="s">
        <v>218</v>
      </c>
      <c r="B30" s="193"/>
      <c r="C30" s="193"/>
      <c r="D30" s="193"/>
      <c r="E30" s="193"/>
      <c r="F30" s="193"/>
      <c r="G30" s="193"/>
      <c r="H30" s="39"/>
      <c r="I30" s="39"/>
      <c r="J30" s="39"/>
      <c r="K30" s="39"/>
    </row>
    <row r="31" spans="1:11" ht="16" x14ac:dyDescent="0.2">
      <c r="A31" s="194"/>
      <c r="B31" s="194"/>
      <c r="C31" s="194"/>
      <c r="D31" s="194"/>
      <c r="E31" s="194"/>
      <c r="F31" s="194"/>
      <c r="G31" s="194"/>
      <c r="H31" s="39"/>
      <c r="I31" s="39"/>
      <c r="J31" s="39"/>
      <c r="K31" s="39"/>
    </row>
    <row r="32" spans="1:11" s="20" customFormat="1" ht="20" thickBot="1" x14ac:dyDescent="0.3">
      <c r="A32" s="187" t="s">
        <v>219</v>
      </c>
      <c r="B32" s="187"/>
      <c r="C32" s="187"/>
      <c r="D32" s="187"/>
      <c r="E32" s="187"/>
      <c r="F32" s="187"/>
      <c r="G32" s="187"/>
      <c r="H32" s="28"/>
      <c r="I32" s="28"/>
      <c r="J32" s="28"/>
      <c r="K32" s="28"/>
    </row>
    <row r="33" spans="1:11" ht="209.25" customHeight="1" x14ac:dyDescent="0.2">
      <c r="A33" s="167" t="s">
        <v>132</v>
      </c>
      <c r="B33" s="156" t="s">
        <v>220</v>
      </c>
      <c r="C33" s="156" t="s">
        <v>221</v>
      </c>
      <c r="D33" s="156" t="s">
        <v>222</v>
      </c>
      <c r="E33" s="156" t="s">
        <v>223</v>
      </c>
      <c r="F33" s="156" t="s">
        <v>224</v>
      </c>
      <c r="G33" s="164" t="s">
        <v>189</v>
      </c>
      <c r="H33" s="119"/>
      <c r="I33" s="28"/>
      <c r="J33" s="28"/>
      <c r="K33" s="28"/>
    </row>
    <row r="34" spans="1:11" s="20" customFormat="1" ht="17" thickBot="1" x14ac:dyDescent="0.25">
      <c r="A34" s="30" t="s">
        <v>138</v>
      </c>
      <c r="B34" s="31"/>
      <c r="C34" s="31"/>
      <c r="D34" s="31"/>
      <c r="E34" s="31"/>
      <c r="F34" s="31"/>
      <c r="G34" s="32"/>
      <c r="H34" s="28"/>
      <c r="I34" s="28"/>
      <c r="J34" s="28"/>
      <c r="K34" s="28"/>
    </row>
    <row r="35" spans="1:11" ht="16" x14ac:dyDescent="0.2">
      <c r="A35" s="28"/>
      <c r="B35" s="38"/>
      <c r="C35" s="38"/>
      <c r="D35" s="38"/>
      <c r="E35" s="38"/>
      <c r="F35" s="38"/>
      <c r="G35" s="89"/>
      <c r="H35" s="28"/>
      <c r="I35" s="28"/>
      <c r="J35" s="28"/>
      <c r="K35" s="28"/>
    </row>
    <row r="36" spans="1:11" s="20" customFormat="1" ht="20" thickBot="1" x14ac:dyDescent="0.3">
      <c r="A36" s="187" t="s">
        <v>219</v>
      </c>
      <c r="B36" s="187"/>
      <c r="C36" s="187"/>
      <c r="D36" s="187"/>
      <c r="E36" s="187"/>
      <c r="F36" s="187"/>
      <c r="G36" s="187"/>
      <c r="H36" s="39"/>
      <c r="I36" s="39"/>
      <c r="J36" s="39"/>
      <c r="K36" s="39"/>
    </row>
    <row r="37" spans="1:11" ht="282.5" customHeight="1" x14ac:dyDescent="0.2">
      <c r="A37" s="167" t="s">
        <v>132</v>
      </c>
      <c r="B37" s="156" t="s">
        <v>225</v>
      </c>
      <c r="C37" s="156" t="s">
        <v>226</v>
      </c>
      <c r="D37" s="156" t="s">
        <v>227</v>
      </c>
      <c r="E37" s="156" t="s">
        <v>228</v>
      </c>
      <c r="F37" s="156" t="s">
        <v>229</v>
      </c>
      <c r="G37" s="164" t="s">
        <v>189</v>
      </c>
      <c r="H37" s="134"/>
      <c r="I37" s="134"/>
      <c r="J37" s="135"/>
      <c r="K37" s="28"/>
    </row>
    <row r="38" spans="1:11" ht="17" thickBot="1" x14ac:dyDescent="0.25">
      <c r="A38" s="30" t="s">
        <v>138</v>
      </c>
      <c r="B38" s="74"/>
      <c r="C38" s="74"/>
      <c r="D38" s="74"/>
      <c r="E38" s="74"/>
      <c r="F38" s="74"/>
      <c r="G38" s="88"/>
      <c r="H38" s="28"/>
      <c r="I38" s="38"/>
      <c r="J38" s="28"/>
      <c r="K38" s="28"/>
    </row>
    <row r="39" spans="1:11" ht="16" x14ac:dyDescent="0.2">
      <c r="A39" s="28"/>
      <c r="B39" s="38"/>
      <c r="C39" s="38"/>
      <c r="D39" s="38"/>
      <c r="E39" s="38"/>
      <c r="F39" s="38"/>
      <c r="G39" s="89"/>
      <c r="H39" s="28"/>
      <c r="I39" s="38"/>
      <c r="J39" s="28"/>
      <c r="K39" s="28"/>
    </row>
    <row r="40" spans="1:11" ht="20" thickBot="1" x14ac:dyDescent="0.3">
      <c r="A40" s="187" t="s">
        <v>219</v>
      </c>
      <c r="B40" s="187"/>
      <c r="C40" s="187"/>
      <c r="D40" s="187"/>
      <c r="E40" s="187"/>
      <c r="F40" s="187"/>
      <c r="G40" s="187"/>
      <c r="H40" s="39"/>
      <c r="I40" s="39"/>
      <c r="J40" s="39"/>
      <c r="K40" s="39"/>
    </row>
    <row r="41" spans="1:11" ht="194.5" customHeight="1" x14ac:dyDescent="0.2">
      <c r="A41" s="116" t="s">
        <v>132</v>
      </c>
      <c r="B41" s="156" t="s">
        <v>230</v>
      </c>
      <c r="C41" s="156" t="s">
        <v>231</v>
      </c>
      <c r="D41" s="156" t="s">
        <v>232</v>
      </c>
      <c r="E41" s="156" t="s">
        <v>233</v>
      </c>
      <c r="F41" s="158" t="s">
        <v>234</v>
      </c>
      <c r="G41" s="164" t="s">
        <v>189</v>
      </c>
      <c r="H41" s="121"/>
      <c r="J41" s="90"/>
      <c r="K41" s="28"/>
    </row>
    <row r="42" spans="1:11" ht="17" thickBot="1" x14ac:dyDescent="0.25">
      <c r="A42" s="30" t="s">
        <v>138</v>
      </c>
      <c r="B42" s="74"/>
      <c r="C42" s="74"/>
      <c r="D42" s="74"/>
      <c r="E42" s="74"/>
      <c r="F42" s="74"/>
      <c r="G42" s="88"/>
      <c r="J42" s="90"/>
      <c r="K42" s="28"/>
    </row>
    <row r="43" spans="1:11" ht="16" x14ac:dyDescent="0.2">
      <c r="A43" s="28"/>
      <c r="B43" s="38"/>
      <c r="C43" s="38"/>
      <c r="D43" s="38"/>
      <c r="E43" s="38"/>
      <c r="F43" s="38"/>
      <c r="G43" s="28"/>
      <c r="J43" s="90"/>
      <c r="K43" s="28"/>
    </row>
    <row r="44" spans="1:11" ht="19" customHeight="1" thickBot="1" x14ac:dyDescent="0.3">
      <c r="A44" s="189" t="s">
        <v>235</v>
      </c>
      <c r="B44" s="187"/>
      <c r="C44" s="187"/>
      <c r="D44" s="187"/>
      <c r="E44" s="187"/>
      <c r="F44" s="187"/>
      <c r="G44" s="187"/>
      <c r="J44" s="90"/>
      <c r="K44" s="28"/>
    </row>
    <row r="45" spans="1:11" ht="257.5" customHeight="1" x14ac:dyDescent="0.2">
      <c r="A45" s="116" t="s">
        <v>132</v>
      </c>
      <c r="B45" s="33" t="s">
        <v>236</v>
      </c>
      <c r="C45" s="33" t="s">
        <v>237</v>
      </c>
      <c r="D45" s="156" t="s">
        <v>238</v>
      </c>
      <c r="E45" s="156" t="s">
        <v>239</v>
      </c>
      <c r="F45" s="156" t="s">
        <v>240</v>
      </c>
      <c r="G45" s="164" t="s">
        <v>189</v>
      </c>
      <c r="H45" s="134"/>
      <c r="I45" s="134"/>
      <c r="J45" s="134"/>
      <c r="K45" s="38"/>
    </row>
    <row r="46" spans="1:11" ht="17" thickBot="1" x14ac:dyDescent="0.25">
      <c r="A46" s="30" t="s">
        <v>138</v>
      </c>
      <c r="B46" s="74"/>
      <c r="C46" s="74"/>
      <c r="D46" s="74"/>
      <c r="E46" s="74"/>
      <c r="F46" s="74"/>
      <c r="G46" s="88"/>
      <c r="H46" s="38"/>
      <c r="I46" s="90"/>
      <c r="J46" s="90"/>
      <c r="K46" s="28"/>
    </row>
    <row r="47" spans="1:11" ht="16" x14ac:dyDescent="0.2">
      <c r="A47" s="28"/>
      <c r="B47" s="38"/>
      <c r="C47" s="38"/>
      <c r="D47" s="38"/>
      <c r="E47" s="38"/>
      <c r="F47" s="38"/>
      <c r="G47" s="28"/>
      <c r="I47" s="90"/>
      <c r="J47" s="90"/>
      <c r="K47" s="28"/>
    </row>
    <row r="48" spans="1:11" ht="19" customHeight="1" thickBot="1" x14ac:dyDescent="0.3">
      <c r="A48" s="189" t="s">
        <v>235</v>
      </c>
      <c r="B48" s="187"/>
      <c r="C48" s="187"/>
      <c r="D48" s="187"/>
      <c r="E48" s="187"/>
      <c r="F48" s="187"/>
      <c r="G48" s="187"/>
      <c r="H48" s="38"/>
      <c r="I48" s="90"/>
      <c r="J48" s="90"/>
      <c r="K48" s="28"/>
    </row>
    <row r="49" spans="1:11" ht="195.5" customHeight="1" x14ac:dyDescent="0.2">
      <c r="A49" s="167" t="s">
        <v>132</v>
      </c>
      <c r="B49" s="156" t="s">
        <v>241</v>
      </c>
      <c r="C49" s="156" t="s">
        <v>242</v>
      </c>
      <c r="D49" s="156" t="s">
        <v>243</v>
      </c>
      <c r="E49" s="156" t="s">
        <v>244</v>
      </c>
      <c r="F49" s="156" t="s">
        <v>245</v>
      </c>
      <c r="G49" s="164" t="s">
        <v>189</v>
      </c>
      <c r="H49" s="132"/>
      <c r="I49" s="133"/>
      <c r="K49" s="39"/>
    </row>
    <row r="50" spans="1:11" ht="17" thickBot="1" x14ac:dyDescent="0.25">
      <c r="A50" s="30" t="s">
        <v>138</v>
      </c>
      <c r="B50" s="31"/>
      <c r="C50" s="31"/>
      <c r="D50" s="31"/>
      <c r="E50" s="31"/>
      <c r="F50" s="31"/>
      <c r="G50" s="32"/>
      <c r="H50" s="28"/>
      <c r="I50" s="28"/>
      <c r="J50" s="28"/>
      <c r="K50" s="28"/>
    </row>
    <row r="51" spans="1:11" ht="16" x14ac:dyDescent="0.2">
      <c r="A51" s="28"/>
      <c r="B51" s="38"/>
      <c r="C51" s="38"/>
      <c r="D51" s="38"/>
      <c r="E51" s="38"/>
      <c r="F51" s="38"/>
      <c r="G51" s="28"/>
      <c r="H51" s="35"/>
      <c r="J51" s="28"/>
      <c r="K51" s="28"/>
    </row>
    <row r="52" spans="1:11" ht="19" x14ac:dyDescent="0.25">
      <c r="A52" s="69" t="s">
        <v>246</v>
      </c>
      <c r="B52" s="38"/>
      <c r="C52" s="38"/>
      <c r="D52" s="38"/>
      <c r="E52" s="38"/>
      <c r="F52" s="38"/>
      <c r="G52" s="28"/>
      <c r="H52" s="28"/>
      <c r="I52" s="86"/>
      <c r="J52" s="28"/>
      <c r="K52" s="28"/>
    </row>
    <row r="53" spans="1:11" ht="16" x14ac:dyDescent="0.2">
      <c r="A53" s="39"/>
      <c r="B53" s="39"/>
      <c r="C53" s="39"/>
      <c r="D53" s="39"/>
      <c r="E53" s="39"/>
      <c r="F53" s="39"/>
      <c r="G53" s="39"/>
      <c r="H53" s="28"/>
      <c r="I53" s="86"/>
      <c r="J53" s="28"/>
      <c r="K53" s="28"/>
    </row>
    <row r="54" spans="1:11" ht="20" thickBot="1" x14ac:dyDescent="0.3">
      <c r="A54" s="195" t="s">
        <v>247</v>
      </c>
      <c r="B54" s="195"/>
      <c r="C54" s="195"/>
      <c r="D54" s="195"/>
      <c r="E54" s="195"/>
      <c r="F54" s="195"/>
      <c r="G54" s="195"/>
      <c r="H54" s="39"/>
      <c r="I54" s="39"/>
      <c r="J54" s="39"/>
      <c r="K54" s="39"/>
    </row>
    <row r="55" spans="1:11" ht="241.5" customHeight="1" x14ac:dyDescent="0.2">
      <c r="A55" s="116" t="s">
        <v>132</v>
      </c>
      <c r="B55" s="34" t="s">
        <v>248</v>
      </c>
      <c r="C55" s="34" t="s">
        <v>249</v>
      </c>
      <c r="D55" s="34" t="s">
        <v>250</v>
      </c>
      <c r="E55" s="34" t="s">
        <v>251</v>
      </c>
      <c r="F55" s="34" t="s">
        <v>252</v>
      </c>
      <c r="G55" s="118" t="s">
        <v>189</v>
      </c>
      <c r="H55" s="145"/>
      <c r="I55" s="35"/>
      <c r="J55" s="71"/>
      <c r="K55" s="28"/>
    </row>
    <row r="56" spans="1:11" ht="17" thickBot="1" x14ac:dyDescent="0.25">
      <c r="A56" s="30" t="s">
        <v>138</v>
      </c>
      <c r="B56" s="74"/>
      <c r="C56" s="74"/>
      <c r="D56" s="74"/>
      <c r="E56" s="74"/>
      <c r="F56" s="74"/>
      <c r="G56" s="88"/>
      <c r="H56" s="28"/>
      <c r="I56" s="35"/>
      <c r="J56" s="71"/>
      <c r="K56" s="28"/>
    </row>
    <row r="57" spans="1:11" ht="16" x14ac:dyDescent="0.2">
      <c r="A57" s="40"/>
      <c r="B57" s="86"/>
      <c r="C57" s="86"/>
      <c r="D57" s="86"/>
      <c r="E57" s="86"/>
      <c r="F57" s="86"/>
      <c r="G57" s="28"/>
      <c r="H57" s="28"/>
      <c r="I57" s="86"/>
      <c r="J57" s="28"/>
      <c r="K57" s="28"/>
    </row>
    <row r="58" spans="1:11" ht="20" thickBot="1" x14ac:dyDescent="0.3">
      <c r="A58" s="195" t="s">
        <v>253</v>
      </c>
      <c r="B58" s="195"/>
      <c r="C58" s="195"/>
      <c r="D58" s="195"/>
      <c r="E58" s="195"/>
      <c r="F58" s="195"/>
      <c r="G58" s="195"/>
      <c r="H58" s="39"/>
      <c r="I58" s="39"/>
      <c r="J58" s="39"/>
      <c r="K58" s="39"/>
    </row>
    <row r="59" spans="1:11" ht="204" x14ac:dyDescent="0.2">
      <c r="A59" s="167" t="s">
        <v>132</v>
      </c>
      <c r="B59" s="156" t="s">
        <v>254</v>
      </c>
      <c r="C59" s="156" t="s">
        <v>255</v>
      </c>
      <c r="D59" s="156" t="s">
        <v>256</v>
      </c>
      <c r="E59" s="156" t="s">
        <v>257</v>
      </c>
      <c r="F59" s="156" t="s">
        <v>258</v>
      </c>
      <c r="G59" s="164" t="s">
        <v>189</v>
      </c>
      <c r="H59" s="130"/>
      <c r="I59" s="131"/>
      <c r="K59" s="28"/>
    </row>
    <row r="60" spans="1:11" ht="17" thickBot="1" x14ac:dyDescent="0.25">
      <c r="A60" s="30" t="s">
        <v>138</v>
      </c>
      <c r="B60" s="74"/>
      <c r="C60" s="74"/>
      <c r="D60" s="74"/>
      <c r="E60" s="74"/>
      <c r="F60" s="74"/>
      <c r="G60" s="88"/>
      <c r="H60" s="28"/>
      <c r="I60" s="35"/>
      <c r="J60" s="71"/>
      <c r="K60" s="28"/>
    </row>
    <row r="61" spans="1:11" ht="16" x14ac:dyDescent="0.2">
      <c r="A61" s="40"/>
      <c r="B61" s="86"/>
      <c r="C61" s="86"/>
      <c r="D61" s="86"/>
      <c r="E61" s="86"/>
      <c r="F61" s="86"/>
      <c r="G61" s="28"/>
      <c r="H61" s="28"/>
      <c r="I61" s="35"/>
      <c r="J61" s="71"/>
      <c r="K61" s="28"/>
    </row>
    <row r="62" spans="1:11" ht="20" thickBot="1" x14ac:dyDescent="0.3">
      <c r="A62" s="195" t="s">
        <v>253</v>
      </c>
      <c r="B62" s="195"/>
      <c r="C62" s="195"/>
      <c r="D62" s="195"/>
      <c r="E62" s="195"/>
      <c r="F62" s="195"/>
      <c r="G62" s="195"/>
      <c r="H62" s="28"/>
      <c r="I62" s="28"/>
      <c r="J62" s="28"/>
      <c r="K62" s="28"/>
    </row>
    <row r="63" spans="1:11" ht="261.75" customHeight="1" x14ac:dyDescent="0.2">
      <c r="A63" s="167" t="s">
        <v>132</v>
      </c>
      <c r="B63" s="156" t="s">
        <v>259</v>
      </c>
      <c r="C63" s="156" t="s">
        <v>260</v>
      </c>
      <c r="D63" s="158" t="s">
        <v>261</v>
      </c>
      <c r="E63" s="156" t="s">
        <v>262</v>
      </c>
      <c r="F63" s="156" t="s">
        <v>263</v>
      </c>
      <c r="G63" s="164" t="s">
        <v>189</v>
      </c>
      <c r="H63" s="90"/>
      <c r="I63" s="35"/>
      <c r="J63" s="28"/>
      <c r="K63" s="28"/>
    </row>
    <row r="64" spans="1:11" ht="17" thickBot="1" x14ac:dyDescent="0.25">
      <c r="A64" s="30" t="s">
        <v>138</v>
      </c>
      <c r="B64" s="74"/>
      <c r="C64" s="74"/>
      <c r="D64" s="74"/>
      <c r="E64" s="74"/>
      <c r="F64" s="74"/>
      <c r="G64" s="88"/>
      <c r="H64" s="28"/>
      <c r="I64" s="28"/>
      <c r="J64" s="28"/>
      <c r="K64" s="28"/>
    </row>
    <row r="65" spans="1:11" ht="16" x14ac:dyDescent="0.2">
      <c r="A65" s="28"/>
      <c r="B65" s="38"/>
      <c r="C65" s="38"/>
      <c r="D65" s="38"/>
      <c r="E65" s="38"/>
      <c r="F65" s="38"/>
      <c r="G65" s="28"/>
      <c r="H65" s="28"/>
      <c r="I65" s="28"/>
      <c r="J65" s="28"/>
      <c r="K65" s="28"/>
    </row>
    <row r="66" spans="1:11" ht="16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</row>
    <row r="67" spans="1:11" ht="16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ht="16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</row>
    <row r="69" spans="1:11" ht="17" thickBo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</row>
    <row r="70" spans="1:11" ht="17" thickBot="1" x14ac:dyDescent="0.25">
      <c r="A70" s="28"/>
      <c r="B70" s="148" t="s">
        <v>111</v>
      </c>
      <c r="C70" s="75">
        <f>F70</f>
        <v>0</v>
      </c>
      <c r="D70" s="76"/>
      <c r="E70" s="76">
        <f>SUM(B72:F72)</f>
        <v>0</v>
      </c>
      <c r="F70" s="77">
        <f>E70/G72</f>
        <v>0</v>
      </c>
      <c r="G70" s="78"/>
      <c r="H70" s="28"/>
      <c r="I70" s="28"/>
      <c r="J70" s="28"/>
      <c r="K70" s="28"/>
    </row>
    <row r="71" spans="1:11" ht="16" x14ac:dyDescent="0.2">
      <c r="A71" s="28"/>
      <c r="B71" s="79">
        <f t="shared" ref="B71:G71" si="0">SUM(B8:B28)</f>
        <v>0</v>
      </c>
      <c r="C71" s="79">
        <f t="shared" si="0"/>
        <v>0</v>
      </c>
      <c r="D71" s="79">
        <f t="shared" si="0"/>
        <v>0</v>
      </c>
      <c r="E71" s="79">
        <f t="shared" si="0"/>
        <v>0</v>
      </c>
      <c r="F71" s="79">
        <f t="shared" si="0"/>
        <v>0</v>
      </c>
      <c r="G71" s="79">
        <f t="shared" si="0"/>
        <v>0</v>
      </c>
      <c r="H71" s="28"/>
      <c r="I71" s="28"/>
      <c r="J71" s="28"/>
      <c r="K71" s="28"/>
    </row>
    <row r="72" spans="1:11" ht="17" thickBot="1" x14ac:dyDescent="0.25">
      <c r="A72" s="28"/>
      <c r="B72" s="80">
        <f>B71</f>
        <v>0</v>
      </c>
      <c r="C72" s="81">
        <f>C71*2</f>
        <v>0</v>
      </c>
      <c r="D72" s="81">
        <f>D71*3</f>
        <v>0</v>
      </c>
      <c r="E72" s="81">
        <f>E71*4</f>
        <v>0</v>
      </c>
      <c r="F72" s="82">
        <f>F71*5</f>
        <v>0</v>
      </c>
      <c r="G72" s="82">
        <f>6-G71</f>
        <v>6</v>
      </c>
      <c r="H72" s="28"/>
      <c r="I72" s="28"/>
      <c r="J72" s="28"/>
      <c r="K72" s="28"/>
    </row>
    <row r="73" spans="1:11" ht="17" thickBo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</row>
    <row r="74" spans="1:11" ht="17" thickBot="1" x14ac:dyDescent="0.25">
      <c r="A74" s="28"/>
      <c r="B74" s="148" t="s">
        <v>112</v>
      </c>
      <c r="C74" s="75">
        <f>F74</f>
        <v>0</v>
      </c>
      <c r="D74" s="76"/>
      <c r="E74" s="76">
        <f>SUM(B76:F76)</f>
        <v>0</v>
      </c>
      <c r="F74" s="77">
        <f>E74/G76</f>
        <v>0</v>
      </c>
      <c r="G74" s="78"/>
      <c r="H74" s="28"/>
      <c r="I74" s="28"/>
      <c r="J74" s="28"/>
      <c r="K74" s="28"/>
    </row>
    <row r="75" spans="1:11" ht="16" x14ac:dyDescent="0.2">
      <c r="A75" s="28"/>
      <c r="B75" s="79">
        <f t="shared" ref="B75:G75" si="1">SUM(B34:B50)</f>
        <v>0</v>
      </c>
      <c r="C75" s="79">
        <f t="shared" si="1"/>
        <v>0</v>
      </c>
      <c r="D75" s="79">
        <f t="shared" si="1"/>
        <v>0</v>
      </c>
      <c r="E75" s="79">
        <f t="shared" si="1"/>
        <v>0</v>
      </c>
      <c r="F75" s="79">
        <f t="shared" si="1"/>
        <v>0</v>
      </c>
      <c r="G75" s="79">
        <f t="shared" si="1"/>
        <v>0</v>
      </c>
      <c r="H75" s="28"/>
      <c r="I75" s="28"/>
      <c r="J75" s="28"/>
      <c r="K75" s="28"/>
    </row>
    <row r="76" spans="1:11" ht="17" thickBot="1" x14ac:dyDescent="0.25">
      <c r="A76" s="28"/>
      <c r="B76" s="80">
        <f>B75</f>
        <v>0</v>
      </c>
      <c r="C76" s="81">
        <f>C75*2</f>
        <v>0</v>
      </c>
      <c r="D76" s="81">
        <f>D75*3</f>
        <v>0</v>
      </c>
      <c r="E76" s="81">
        <f>E75*4</f>
        <v>0</v>
      </c>
      <c r="F76" s="82">
        <f>F75*5</f>
        <v>0</v>
      </c>
      <c r="G76" s="82">
        <f>5-G75</f>
        <v>5</v>
      </c>
      <c r="H76" s="28"/>
      <c r="I76" s="28"/>
      <c r="J76" s="28"/>
      <c r="K76" s="28"/>
    </row>
    <row r="77" spans="1:11" ht="17" thickBot="1" x14ac:dyDescent="0.25">
      <c r="A77" s="28"/>
      <c r="B77" s="28"/>
      <c r="C77" s="28"/>
      <c r="D77" s="28"/>
      <c r="E77" s="28"/>
      <c r="F77" s="28"/>
      <c r="G77" s="28"/>
    </row>
    <row r="78" spans="1:11" ht="17" thickBot="1" x14ac:dyDescent="0.25">
      <c r="A78" s="28"/>
      <c r="B78" s="148" t="s">
        <v>113</v>
      </c>
      <c r="C78" s="75">
        <f>F78</f>
        <v>0</v>
      </c>
      <c r="D78" s="76"/>
      <c r="E78" s="76">
        <f>SUM(B80:F80)</f>
        <v>0</v>
      </c>
      <c r="F78" s="77">
        <f>E78/G80</f>
        <v>0</v>
      </c>
      <c r="G78" s="78"/>
    </row>
    <row r="79" spans="1:11" ht="16" x14ac:dyDescent="0.2">
      <c r="A79" s="28"/>
      <c r="B79" s="79">
        <f t="shared" ref="B79:G79" si="2">SUM(B56:B65)</f>
        <v>0</v>
      </c>
      <c r="C79" s="79">
        <f t="shared" si="2"/>
        <v>0</v>
      </c>
      <c r="D79" s="79">
        <f t="shared" si="2"/>
        <v>0</v>
      </c>
      <c r="E79" s="79">
        <f t="shared" si="2"/>
        <v>0</v>
      </c>
      <c r="F79" s="79">
        <f t="shared" si="2"/>
        <v>0</v>
      </c>
      <c r="G79" s="79">
        <f t="shared" si="2"/>
        <v>0</v>
      </c>
    </row>
    <row r="80" spans="1:11" ht="17" thickBot="1" x14ac:dyDescent="0.25">
      <c r="A80" s="28"/>
      <c r="B80" s="80">
        <f>B79</f>
        <v>0</v>
      </c>
      <c r="C80" s="81">
        <f>C79*2</f>
        <v>0</v>
      </c>
      <c r="D80" s="81">
        <f>D79*3</f>
        <v>0</v>
      </c>
      <c r="E80" s="81">
        <f>E79*4</f>
        <v>0</v>
      </c>
      <c r="F80" s="82">
        <f>F79*5</f>
        <v>0</v>
      </c>
      <c r="G80" s="84">
        <f>3-G79</f>
        <v>3</v>
      </c>
    </row>
  </sheetData>
  <mergeCells count="16">
    <mergeCell ref="A48:G48"/>
    <mergeCell ref="A54:G54"/>
    <mergeCell ref="A58:G58"/>
    <mergeCell ref="A40:G40"/>
    <mergeCell ref="A62:G62"/>
    <mergeCell ref="A4:G4"/>
    <mergeCell ref="A14:G14"/>
    <mergeCell ref="A29:G29"/>
    <mergeCell ref="A30:G30"/>
    <mergeCell ref="A31:G31"/>
    <mergeCell ref="A36:G36"/>
    <mergeCell ref="A44:G44"/>
    <mergeCell ref="A32:G32"/>
    <mergeCell ref="A18:G18"/>
    <mergeCell ref="A22:G22"/>
    <mergeCell ref="A26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5EF1-DFC6-4BD2-AE9F-A0B5EE5EC462}">
  <dimension ref="A1:L49"/>
  <sheetViews>
    <sheetView zoomScale="65" zoomScaleNormal="65" workbookViewId="0">
      <selection activeCell="C7" sqref="C7"/>
    </sheetView>
  </sheetViews>
  <sheetFormatPr baseColWidth="10" defaultColWidth="8.83203125" defaultRowHeight="15" x14ac:dyDescent="0.2"/>
  <cols>
    <col min="1" max="1" width="16.83203125" customWidth="1"/>
    <col min="2" max="6" width="40.83203125" customWidth="1"/>
    <col min="7" max="7" width="23.33203125" customWidth="1"/>
    <col min="8" max="9" width="33" customWidth="1"/>
  </cols>
  <sheetData>
    <row r="1" spans="1:12" ht="16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2" ht="19" x14ac:dyDescent="0.25">
      <c r="A2" s="42" t="s">
        <v>264</v>
      </c>
      <c r="B2" s="28"/>
      <c r="C2" s="28"/>
      <c r="D2" s="28"/>
      <c r="E2" s="28"/>
      <c r="F2" s="28"/>
      <c r="G2" s="28"/>
      <c r="H2" s="28"/>
      <c r="I2" s="28"/>
    </row>
    <row r="3" spans="1:12" ht="16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2" ht="18.5" customHeight="1" x14ac:dyDescent="0.25">
      <c r="A4" s="196" t="s">
        <v>265</v>
      </c>
      <c r="B4" s="193"/>
      <c r="C4" s="193"/>
      <c r="D4" s="193"/>
      <c r="E4" s="193"/>
      <c r="F4" s="193"/>
      <c r="G4" s="193"/>
      <c r="H4" s="28"/>
      <c r="I4" s="28"/>
    </row>
    <row r="5" spans="1:12" s="20" customFormat="1" ht="16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20" thickBot="1" x14ac:dyDescent="0.3">
      <c r="A6" s="185" t="s">
        <v>266</v>
      </c>
      <c r="B6" s="186"/>
      <c r="C6" s="186"/>
      <c r="D6" s="186"/>
      <c r="E6" s="186"/>
      <c r="F6" s="186"/>
      <c r="G6" s="186"/>
      <c r="H6" s="28"/>
      <c r="I6" s="28"/>
    </row>
    <row r="7" spans="1:12" s="20" customFormat="1" ht="282" customHeight="1" x14ac:dyDescent="0.2">
      <c r="A7" s="167" t="s">
        <v>132</v>
      </c>
      <c r="B7" s="156" t="s">
        <v>267</v>
      </c>
      <c r="C7" s="156" t="s">
        <v>268</v>
      </c>
      <c r="D7" s="156" t="s">
        <v>269</v>
      </c>
      <c r="E7" s="156" t="s">
        <v>270</v>
      </c>
      <c r="F7" s="156" t="s">
        <v>271</v>
      </c>
      <c r="G7" s="168"/>
      <c r="H7" s="115"/>
      <c r="I7" s="70"/>
    </row>
    <row r="8" spans="1:12" ht="17" thickBot="1" x14ac:dyDescent="0.25">
      <c r="A8" s="30" t="s">
        <v>138</v>
      </c>
      <c r="B8" s="74"/>
      <c r="C8" s="74"/>
      <c r="D8" s="74"/>
      <c r="E8" s="74"/>
      <c r="F8" s="74"/>
      <c r="G8" s="32"/>
      <c r="H8" s="28"/>
      <c r="I8" s="35"/>
    </row>
    <row r="9" spans="1:12" ht="16" x14ac:dyDescent="0.2">
      <c r="A9" s="28"/>
      <c r="B9" s="35"/>
      <c r="C9" s="35"/>
      <c r="D9" s="35"/>
      <c r="E9" s="35"/>
      <c r="F9" s="38"/>
      <c r="G9" s="28"/>
      <c r="H9" s="28"/>
      <c r="I9" s="28"/>
    </row>
    <row r="10" spans="1:12" ht="20" thickBot="1" x14ac:dyDescent="0.25">
      <c r="A10" s="92" t="s">
        <v>272</v>
      </c>
      <c r="B10" s="39"/>
      <c r="C10" s="39"/>
      <c r="D10" s="39"/>
      <c r="E10" s="39"/>
      <c r="F10" s="39"/>
      <c r="G10" s="39"/>
      <c r="H10" s="39"/>
      <c r="I10" s="39"/>
    </row>
    <row r="11" spans="1:12" s="20" customFormat="1" ht="396" customHeight="1" x14ac:dyDescent="0.2">
      <c r="A11" s="136"/>
      <c r="B11" s="33" t="s">
        <v>273</v>
      </c>
      <c r="C11" s="33" t="s">
        <v>274</v>
      </c>
      <c r="D11" s="33" t="s">
        <v>275</v>
      </c>
      <c r="E11" s="33" t="s">
        <v>276</v>
      </c>
      <c r="F11" s="33" t="s">
        <v>277</v>
      </c>
      <c r="G11" s="72" t="s">
        <v>278</v>
      </c>
      <c r="H11" s="86"/>
      <c r="I11" s="73"/>
    </row>
    <row r="12" spans="1:12" ht="17" thickBot="1" x14ac:dyDescent="0.25">
      <c r="A12" s="30" t="s">
        <v>138</v>
      </c>
      <c r="B12" s="31"/>
      <c r="C12" s="31"/>
      <c r="D12" s="31"/>
      <c r="E12" s="31"/>
      <c r="F12" s="31"/>
      <c r="G12" s="32"/>
      <c r="H12" s="39"/>
      <c r="I12" s="39"/>
    </row>
    <row r="13" spans="1:12" ht="16" x14ac:dyDescent="0.2">
      <c r="A13" s="39"/>
      <c r="B13" s="39"/>
      <c r="C13" s="39"/>
      <c r="D13" s="39"/>
      <c r="E13" s="39"/>
      <c r="F13" s="39"/>
      <c r="G13" s="39"/>
      <c r="H13" s="39"/>
      <c r="I13" s="39"/>
    </row>
    <row r="14" spans="1:12" ht="20" thickBot="1" x14ac:dyDescent="0.3">
      <c r="A14" s="185" t="s">
        <v>279</v>
      </c>
      <c r="B14" s="186"/>
      <c r="C14" s="186"/>
      <c r="D14" s="186"/>
      <c r="E14" s="186"/>
      <c r="F14" s="186"/>
      <c r="G14" s="186"/>
      <c r="H14" s="28"/>
      <c r="I14" s="28"/>
    </row>
    <row r="15" spans="1:12" ht="349" customHeight="1" x14ac:dyDescent="0.2">
      <c r="A15" s="167" t="s">
        <v>132</v>
      </c>
      <c r="B15" s="157" t="s">
        <v>280</v>
      </c>
      <c r="C15" s="156" t="s">
        <v>281</v>
      </c>
      <c r="D15" s="156" t="s">
        <v>282</v>
      </c>
      <c r="E15" s="156" t="s">
        <v>283</v>
      </c>
      <c r="F15" s="156" t="s">
        <v>284</v>
      </c>
      <c r="G15" s="164" t="s">
        <v>278</v>
      </c>
      <c r="H15" s="28"/>
      <c r="I15" s="28"/>
    </row>
    <row r="16" spans="1:12" ht="17" thickBot="1" x14ac:dyDescent="0.25">
      <c r="A16" s="30" t="s">
        <v>138</v>
      </c>
      <c r="B16" s="74"/>
      <c r="C16" s="74"/>
      <c r="D16" s="74"/>
      <c r="E16" s="74"/>
      <c r="F16" s="74"/>
      <c r="G16" s="32"/>
      <c r="H16" s="28"/>
      <c r="I16" s="28"/>
    </row>
    <row r="17" spans="1:9" ht="16" x14ac:dyDescent="0.2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19" x14ac:dyDescent="0.25">
      <c r="A18" s="69" t="s">
        <v>285</v>
      </c>
      <c r="B18" s="28"/>
      <c r="C18" s="28"/>
      <c r="D18" s="28"/>
      <c r="E18" s="28"/>
      <c r="F18" s="28"/>
      <c r="G18" s="28"/>
      <c r="H18" s="28"/>
      <c r="I18" s="28"/>
    </row>
    <row r="19" spans="1:9" ht="16" x14ac:dyDescent="0.2">
      <c r="A19" s="85"/>
      <c r="B19" s="28"/>
      <c r="C19" s="28"/>
      <c r="D19" s="28"/>
      <c r="E19" s="28"/>
      <c r="F19" s="28"/>
      <c r="G19" s="28"/>
      <c r="H19" s="28"/>
      <c r="I19" s="28"/>
    </row>
    <row r="20" spans="1:9" ht="20" thickBot="1" x14ac:dyDescent="0.3">
      <c r="A20" s="187" t="s">
        <v>286</v>
      </c>
      <c r="B20" s="188"/>
      <c r="C20" s="188"/>
      <c r="D20" s="188"/>
      <c r="E20" s="188"/>
      <c r="F20" s="188"/>
      <c r="G20" s="188"/>
      <c r="H20" s="39"/>
      <c r="I20" s="39"/>
    </row>
    <row r="21" spans="1:9" ht="178.5" customHeight="1" x14ac:dyDescent="0.2">
      <c r="A21" s="167" t="s">
        <v>132</v>
      </c>
      <c r="B21" s="156" t="s">
        <v>287</v>
      </c>
      <c r="C21" s="156" t="s">
        <v>288</v>
      </c>
      <c r="D21" s="156" t="s">
        <v>289</v>
      </c>
      <c r="E21" s="156" t="s">
        <v>290</v>
      </c>
      <c r="F21" s="156" t="s">
        <v>291</v>
      </c>
      <c r="G21" s="169" t="s">
        <v>292</v>
      </c>
      <c r="H21" s="38"/>
      <c r="I21" s="28"/>
    </row>
    <row r="22" spans="1:9" ht="17" thickBot="1" x14ac:dyDescent="0.25">
      <c r="A22" s="30" t="s">
        <v>138</v>
      </c>
      <c r="B22" s="31"/>
      <c r="C22" s="31"/>
      <c r="D22" s="31"/>
      <c r="E22" s="31"/>
      <c r="F22" s="31"/>
      <c r="G22" s="32"/>
      <c r="H22" s="39"/>
      <c r="I22" s="39"/>
    </row>
    <row r="23" spans="1:9" ht="16" x14ac:dyDescent="0.2">
      <c r="A23" s="39"/>
      <c r="B23" s="39"/>
      <c r="C23" s="39"/>
      <c r="D23" s="39"/>
      <c r="E23" s="39"/>
      <c r="F23" s="39"/>
      <c r="G23" s="39"/>
      <c r="H23" s="38"/>
    </row>
    <row r="24" spans="1:9" ht="19" x14ac:dyDescent="0.25">
      <c r="A24" s="69" t="s">
        <v>293</v>
      </c>
      <c r="B24" s="39"/>
      <c r="C24" s="39"/>
      <c r="D24" s="39"/>
      <c r="E24" s="39"/>
      <c r="F24" s="39"/>
      <c r="G24" s="39"/>
      <c r="H24" s="38"/>
      <c r="I24" s="28"/>
    </row>
    <row r="25" spans="1:9" ht="16" x14ac:dyDescent="0.2">
      <c r="A25" s="28"/>
      <c r="B25" s="28"/>
      <c r="C25" s="28"/>
      <c r="D25" s="28"/>
      <c r="E25" s="28"/>
      <c r="F25" s="28"/>
      <c r="G25" s="28"/>
      <c r="H25" s="28"/>
      <c r="I25" s="28"/>
    </row>
    <row r="26" spans="1:9" ht="20" thickBot="1" x14ac:dyDescent="0.3">
      <c r="A26" s="187" t="s">
        <v>294</v>
      </c>
      <c r="B26" s="188"/>
      <c r="C26" s="188"/>
      <c r="D26" s="188"/>
      <c r="E26" s="188"/>
      <c r="F26" s="188"/>
      <c r="G26" s="188"/>
      <c r="H26" s="28"/>
      <c r="I26" s="28"/>
    </row>
    <row r="27" spans="1:9" ht="200.25" customHeight="1" x14ac:dyDescent="0.2">
      <c r="A27" s="167" t="s">
        <v>132</v>
      </c>
      <c r="B27" s="156" t="s">
        <v>295</v>
      </c>
      <c r="C27" s="156" t="s">
        <v>296</v>
      </c>
      <c r="D27" s="156" t="s">
        <v>297</v>
      </c>
      <c r="E27" s="156" t="s">
        <v>298</v>
      </c>
      <c r="F27" s="156" t="s">
        <v>299</v>
      </c>
      <c r="G27" s="168"/>
      <c r="H27" s="90"/>
      <c r="I27" s="28"/>
    </row>
    <row r="28" spans="1:9" ht="17" thickBot="1" x14ac:dyDescent="0.25">
      <c r="A28" s="30" t="s">
        <v>138</v>
      </c>
      <c r="B28" s="31"/>
      <c r="C28" s="31"/>
      <c r="D28" s="31"/>
      <c r="E28" s="31"/>
      <c r="F28" s="31"/>
      <c r="G28" s="32"/>
      <c r="H28" s="28"/>
      <c r="I28" s="28"/>
    </row>
    <row r="29" spans="1:9" ht="16" x14ac:dyDescent="0.2">
      <c r="A29" s="28"/>
      <c r="B29" s="28"/>
      <c r="C29" s="28"/>
      <c r="D29" s="28"/>
      <c r="E29" s="28"/>
      <c r="F29" s="28"/>
      <c r="G29" s="28"/>
      <c r="H29" s="28"/>
      <c r="I29" s="28"/>
    </row>
    <row r="30" spans="1:9" ht="20" thickBot="1" x14ac:dyDescent="0.3">
      <c r="A30" s="187" t="s">
        <v>294</v>
      </c>
      <c r="B30" s="188"/>
      <c r="C30" s="188"/>
      <c r="D30" s="188"/>
      <c r="E30" s="188"/>
      <c r="F30" s="188"/>
      <c r="G30" s="188"/>
      <c r="H30" s="28"/>
      <c r="I30" s="28"/>
    </row>
    <row r="31" spans="1:9" ht="241.5" customHeight="1" x14ac:dyDescent="0.2">
      <c r="A31" s="167" t="s">
        <v>132</v>
      </c>
      <c r="B31" s="170" t="s">
        <v>300</v>
      </c>
      <c r="C31" s="171" t="s">
        <v>301</v>
      </c>
      <c r="D31" s="170" t="s">
        <v>302</v>
      </c>
      <c r="E31" s="171" t="s">
        <v>303</v>
      </c>
      <c r="F31" s="156" t="s">
        <v>304</v>
      </c>
      <c r="G31" s="168"/>
      <c r="H31" s="38"/>
      <c r="I31" s="28"/>
    </row>
    <row r="32" spans="1:9" ht="17" thickBot="1" x14ac:dyDescent="0.25">
      <c r="A32" s="30" t="s">
        <v>138</v>
      </c>
      <c r="B32" s="31"/>
      <c r="C32" s="31"/>
      <c r="D32" s="31"/>
      <c r="E32" s="31"/>
      <c r="F32" s="31"/>
      <c r="G32" s="32"/>
      <c r="H32" s="28"/>
      <c r="I32" s="28"/>
    </row>
    <row r="33" spans="1:9" ht="16" x14ac:dyDescent="0.2">
      <c r="A33" s="40"/>
      <c r="B33" s="39"/>
      <c r="C33" s="39"/>
      <c r="D33" s="39"/>
      <c r="E33" s="39"/>
      <c r="F33" s="39"/>
      <c r="G33" s="39"/>
      <c r="H33" s="28"/>
      <c r="I33" s="28"/>
    </row>
    <row r="34" spans="1:9" ht="16" x14ac:dyDescent="0.2">
      <c r="A34" s="40"/>
      <c r="B34" s="39"/>
      <c r="C34" s="39"/>
      <c r="D34" s="39"/>
      <c r="E34" s="39"/>
      <c r="F34" s="39"/>
      <c r="G34" s="39"/>
      <c r="H34" s="28"/>
      <c r="I34" s="28"/>
    </row>
    <row r="35" spans="1:9" ht="17" thickBot="1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17" thickBot="1" x14ac:dyDescent="0.25">
      <c r="A36" s="28"/>
      <c r="B36" s="148" t="s">
        <v>114</v>
      </c>
      <c r="C36" s="75">
        <f>F36</f>
        <v>0</v>
      </c>
      <c r="D36" s="76"/>
      <c r="E36" s="76">
        <f>SUM(B38:F38)</f>
        <v>0</v>
      </c>
      <c r="F36" s="77">
        <f>E36/G38</f>
        <v>0</v>
      </c>
      <c r="G36" s="78"/>
      <c r="H36" s="28"/>
      <c r="I36" s="28"/>
    </row>
    <row r="37" spans="1:9" ht="16" x14ac:dyDescent="0.2">
      <c r="A37" s="28"/>
      <c r="B37" s="79">
        <f t="shared" ref="B37:G37" si="0">SUM(B7:B17)</f>
        <v>0</v>
      </c>
      <c r="C37" s="79">
        <f t="shared" si="0"/>
        <v>0</v>
      </c>
      <c r="D37" s="79">
        <f t="shared" si="0"/>
        <v>0</v>
      </c>
      <c r="E37" s="79">
        <f t="shared" si="0"/>
        <v>0</v>
      </c>
      <c r="F37" s="79">
        <f t="shared" si="0"/>
        <v>0</v>
      </c>
      <c r="G37" s="79">
        <f t="shared" si="0"/>
        <v>0</v>
      </c>
      <c r="H37" s="28"/>
      <c r="I37" s="28"/>
    </row>
    <row r="38" spans="1:9" ht="17" thickBot="1" x14ac:dyDescent="0.25">
      <c r="A38" s="28"/>
      <c r="B38" s="80">
        <f>B37</f>
        <v>0</v>
      </c>
      <c r="C38" s="81">
        <f>C37*2</f>
        <v>0</v>
      </c>
      <c r="D38" s="81">
        <f>D37*3</f>
        <v>0</v>
      </c>
      <c r="E38" s="81">
        <f>E37*4</f>
        <v>0</v>
      </c>
      <c r="F38" s="82">
        <f>F37*5</f>
        <v>0</v>
      </c>
      <c r="G38" s="82">
        <f>3-G37</f>
        <v>3</v>
      </c>
      <c r="H38" s="28"/>
      <c r="I38" s="28"/>
    </row>
    <row r="39" spans="1:9" ht="17" thickBot="1" x14ac:dyDescent="0.25">
      <c r="A39" s="28"/>
      <c r="B39" s="28"/>
      <c r="C39" s="28"/>
      <c r="D39" s="28"/>
      <c r="E39" s="28"/>
      <c r="F39" s="28"/>
      <c r="G39" s="28"/>
      <c r="H39" s="28"/>
      <c r="I39" s="28"/>
    </row>
    <row r="40" spans="1:9" ht="17" thickBot="1" x14ac:dyDescent="0.25">
      <c r="A40" s="28"/>
      <c r="B40" s="148" t="s">
        <v>115</v>
      </c>
      <c r="C40" s="75">
        <f>F40</f>
        <v>0</v>
      </c>
      <c r="D40" s="76"/>
      <c r="E40" s="76">
        <f>SUM(B42:F42)</f>
        <v>0</v>
      </c>
      <c r="F40" s="77">
        <f>E40/G42</f>
        <v>0</v>
      </c>
      <c r="G40" s="78"/>
      <c r="H40" s="28"/>
      <c r="I40" s="28"/>
    </row>
    <row r="41" spans="1:9" ht="16" x14ac:dyDescent="0.2">
      <c r="A41" s="28"/>
      <c r="B41" s="79">
        <f>B22</f>
        <v>0</v>
      </c>
      <c r="C41" s="79">
        <f>C22</f>
        <v>0</v>
      </c>
      <c r="D41" s="79">
        <f>D22</f>
        <v>0</v>
      </c>
      <c r="E41" s="79">
        <f>E22</f>
        <v>0</v>
      </c>
      <c r="F41" s="79">
        <f>F22</f>
        <v>0</v>
      </c>
      <c r="G41" s="83">
        <f>SUM(G20:G23)</f>
        <v>0</v>
      </c>
      <c r="H41" s="28"/>
      <c r="I41" s="28"/>
    </row>
    <row r="42" spans="1:9" ht="17" thickBot="1" x14ac:dyDescent="0.25">
      <c r="A42" s="28"/>
      <c r="B42" s="80">
        <f>B41</f>
        <v>0</v>
      </c>
      <c r="C42" s="81">
        <f>C41*2</f>
        <v>0</v>
      </c>
      <c r="D42" s="81">
        <f>D41*3</f>
        <v>0</v>
      </c>
      <c r="E42" s="81">
        <f>E41*4</f>
        <v>0</v>
      </c>
      <c r="F42" s="82">
        <f>F41*5</f>
        <v>0</v>
      </c>
      <c r="G42" s="82">
        <f>1-G41</f>
        <v>1</v>
      </c>
      <c r="H42" s="28"/>
      <c r="I42" s="28"/>
    </row>
    <row r="43" spans="1:9" ht="17" thickBot="1" x14ac:dyDescent="0.25">
      <c r="A43" s="28"/>
      <c r="B43" s="28"/>
      <c r="C43" s="28"/>
      <c r="D43" s="28"/>
      <c r="E43" s="28"/>
      <c r="F43" s="28"/>
      <c r="G43" s="28"/>
      <c r="H43" s="28"/>
      <c r="I43" s="28"/>
    </row>
    <row r="44" spans="1:9" ht="17" thickBot="1" x14ac:dyDescent="0.25">
      <c r="A44" s="28"/>
      <c r="B44" s="148" t="s">
        <v>116</v>
      </c>
      <c r="C44" s="75">
        <f>F44</f>
        <v>0</v>
      </c>
      <c r="D44" s="76"/>
      <c r="E44" s="76">
        <f>SUM(B46:F46)</f>
        <v>0</v>
      </c>
      <c r="F44" s="77">
        <f>E44/G46</f>
        <v>0</v>
      </c>
      <c r="G44" s="78"/>
      <c r="H44" s="28"/>
      <c r="I44" s="28"/>
    </row>
    <row r="45" spans="1:9" ht="16" x14ac:dyDescent="0.2">
      <c r="A45" s="28"/>
      <c r="B45" s="79">
        <f t="shared" ref="B45:G45" si="1">SUM(B28:B32)</f>
        <v>0</v>
      </c>
      <c r="C45" s="79">
        <f t="shared" si="1"/>
        <v>0</v>
      </c>
      <c r="D45" s="79">
        <f t="shared" si="1"/>
        <v>0</v>
      </c>
      <c r="E45" s="79">
        <f t="shared" si="1"/>
        <v>0</v>
      </c>
      <c r="F45" s="79">
        <f t="shared" si="1"/>
        <v>0</v>
      </c>
      <c r="G45" s="79">
        <f t="shared" si="1"/>
        <v>0</v>
      </c>
      <c r="H45" s="28"/>
      <c r="I45" s="28"/>
    </row>
    <row r="46" spans="1:9" ht="17" thickBot="1" x14ac:dyDescent="0.25">
      <c r="A46" s="28"/>
      <c r="B46" s="80">
        <f>B45</f>
        <v>0</v>
      </c>
      <c r="C46" s="81">
        <f>C45*2</f>
        <v>0</v>
      </c>
      <c r="D46" s="81">
        <f>D45*3</f>
        <v>0</v>
      </c>
      <c r="E46" s="81">
        <f>E45*4</f>
        <v>0</v>
      </c>
      <c r="F46" s="82">
        <f>F45*5</f>
        <v>0</v>
      </c>
      <c r="G46" s="84">
        <f>2-G45</f>
        <v>2</v>
      </c>
    </row>
    <row r="47" spans="1:9" ht="16" x14ac:dyDescent="0.2">
      <c r="A47" s="28"/>
      <c r="B47" s="28"/>
      <c r="C47" s="28"/>
      <c r="D47" s="28"/>
      <c r="E47" s="28"/>
      <c r="F47" s="28"/>
      <c r="G47" s="28"/>
    </row>
    <row r="48" spans="1:9" ht="16" x14ac:dyDescent="0.2">
      <c r="A48" s="28"/>
      <c r="B48" s="28"/>
      <c r="C48" s="28"/>
      <c r="D48" s="28"/>
      <c r="E48" s="28"/>
      <c r="F48" s="28"/>
      <c r="G48" s="28"/>
    </row>
    <row r="49" spans="1:7" ht="16" x14ac:dyDescent="0.2">
      <c r="A49" s="28"/>
      <c r="B49" s="28"/>
      <c r="C49" s="28"/>
      <c r="D49" s="43"/>
      <c r="E49" s="28"/>
      <c r="F49" s="28"/>
      <c r="G49" s="28"/>
    </row>
  </sheetData>
  <mergeCells count="6">
    <mergeCell ref="A26:G26"/>
    <mergeCell ref="A30:G30"/>
    <mergeCell ref="A4:G4"/>
    <mergeCell ref="A6:G6"/>
    <mergeCell ref="A14:G14"/>
    <mergeCell ref="A20:G20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2E664-C604-4421-87D1-4A0CA4458EA2}">
  <dimension ref="A1:L55"/>
  <sheetViews>
    <sheetView zoomScale="65" zoomScaleNormal="65" workbookViewId="0">
      <selection activeCell="C11" sqref="C11"/>
    </sheetView>
  </sheetViews>
  <sheetFormatPr baseColWidth="10" defaultColWidth="8.83203125" defaultRowHeight="15" x14ac:dyDescent="0.2"/>
  <cols>
    <col min="1" max="1" width="16.83203125" customWidth="1"/>
    <col min="2" max="6" width="40.83203125" customWidth="1"/>
    <col min="8" max="8" width="33" customWidth="1"/>
    <col min="9" max="9" width="30" customWidth="1"/>
  </cols>
  <sheetData>
    <row r="1" spans="1:12" ht="16" x14ac:dyDescent="0.2">
      <c r="A1" s="28"/>
      <c r="B1" s="28"/>
      <c r="C1" s="28"/>
      <c r="D1" s="28"/>
      <c r="E1" s="28"/>
      <c r="F1" s="28"/>
      <c r="G1" s="28"/>
      <c r="H1" s="28"/>
    </row>
    <row r="2" spans="1:12" ht="19" x14ac:dyDescent="0.25">
      <c r="A2" s="68" t="s">
        <v>305</v>
      </c>
      <c r="B2" s="28"/>
      <c r="C2" s="28"/>
      <c r="D2" s="28"/>
      <c r="E2" s="28"/>
      <c r="F2" s="28"/>
      <c r="G2" s="28"/>
      <c r="H2" s="28"/>
    </row>
    <row r="3" spans="1:12" ht="16" x14ac:dyDescent="0.2">
      <c r="A3" s="28"/>
      <c r="B3" s="28"/>
      <c r="C3" s="28"/>
      <c r="D3" s="28"/>
      <c r="E3" s="28"/>
      <c r="F3" s="28"/>
      <c r="G3" s="28"/>
      <c r="H3" s="28"/>
    </row>
    <row r="4" spans="1:12" s="9" customFormat="1" ht="19" x14ac:dyDescent="0.25">
      <c r="A4" s="69" t="s">
        <v>306</v>
      </c>
      <c r="B4" s="28"/>
      <c r="C4" s="28"/>
      <c r="D4" s="28"/>
      <c r="E4" s="28"/>
      <c r="F4" s="28"/>
      <c r="G4" s="28"/>
      <c r="H4" s="28"/>
    </row>
    <row r="5" spans="1:12" s="20" customFormat="1" ht="16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20" thickBot="1" x14ac:dyDescent="0.3">
      <c r="A6" s="187" t="s">
        <v>306</v>
      </c>
      <c r="B6" s="188"/>
      <c r="C6" s="188"/>
      <c r="D6" s="188"/>
      <c r="E6" s="188"/>
      <c r="F6" s="188"/>
      <c r="G6" s="188"/>
      <c r="H6" s="28"/>
    </row>
    <row r="7" spans="1:12" s="20" customFormat="1" ht="179.25" customHeight="1" x14ac:dyDescent="0.2">
      <c r="A7" s="167" t="s">
        <v>132</v>
      </c>
      <c r="B7" s="156" t="s">
        <v>307</v>
      </c>
      <c r="C7" s="156" t="s">
        <v>308</v>
      </c>
      <c r="D7" s="156" t="s">
        <v>309</v>
      </c>
      <c r="E7" s="156" t="s">
        <v>310</v>
      </c>
      <c r="F7" s="162" t="s">
        <v>311</v>
      </c>
      <c r="G7" s="168" t="s">
        <v>0</v>
      </c>
      <c r="H7" s="38"/>
      <c r="I7" s="91"/>
    </row>
    <row r="8" spans="1:12" ht="17" thickBot="1" x14ac:dyDescent="0.25">
      <c r="A8" s="30" t="s">
        <v>138</v>
      </c>
      <c r="B8" s="74"/>
      <c r="C8" s="74"/>
      <c r="D8" s="74"/>
      <c r="E8" s="74"/>
      <c r="F8" s="74"/>
      <c r="G8" s="32"/>
      <c r="H8" s="28"/>
    </row>
    <row r="9" spans="1:12" s="20" customFormat="1" ht="16" x14ac:dyDescent="0.2">
      <c r="A9" s="40"/>
      <c r="B9" s="35"/>
      <c r="C9" s="35"/>
      <c r="D9" s="35"/>
      <c r="E9" s="35"/>
      <c r="F9" s="38"/>
      <c r="G9" s="28"/>
      <c r="H9" s="28"/>
    </row>
    <row r="10" spans="1:12" ht="20" thickBot="1" x14ac:dyDescent="0.3">
      <c r="A10" s="185" t="s">
        <v>306</v>
      </c>
      <c r="B10" s="186"/>
      <c r="C10" s="186"/>
      <c r="D10" s="186"/>
      <c r="E10" s="186"/>
      <c r="F10" s="186"/>
      <c r="G10" s="186"/>
      <c r="H10" s="28"/>
    </row>
    <row r="11" spans="1:12" ht="210.75" customHeight="1" x14ac:dyDescent="0.2">
      <c r="A11" s="167" t="s">
        <v>132</v>
      </c>
      <c r="B11" s="156" t="s">
        <v>312</v>
      </c>
      <c r="C11" s="156" t="s">
        <v>313</v>
      </c>
      <c r="D11" s="156" t="s">
        <v>314</v>
      </c>
      <c r="E11" s="156" t="s">
        <v>315</v>
      </c>
      <c r="F11" s="156" t="s">
        <v>316</v>
      </c>
      <c r="G11" s="168" t="s">
        <v>0</v>
      </c>
      <c r="H11" s="38"/>
      <c r="I11" s="27"/>
    </row>
    <row r="12" spans="1:12" s="20" customFormat="1" ht="17" thickBot="1" x14ac:dyDescent="0.25">
      <c r="A12" s="30" t="s">
        <v>138</v>
      </c>
      <c r="B12" s="74"/>
      <c r="C12" s="74"/>
      <c r="D12" s="74"/>
      <c r="E12" s="74"/>
      <c r="F12" s="74"/>
      <c r="G12" s="32"/>
      <c r="H12" s="28"/>
    </row>
    <row r="13" spans="1:12" ht="16" x14ac:dyDescent="0.2">
      <c r="A13" s="40"/>
      <c r="B13" s="35"/>
      <c r="C13" s="35"/>
      <c r="D13" s="35"/>
      <c r="E13" s="35"/>
      <c r="F13" s="38"/>
      <c r="G13" s="28"/>
      <c r="H13" s="28"/>
    </row>
    <row r="14" spans="1:12" ht="19" x14ac:dyDescent="0.25">
      <c r="A14" s="193" t="s">
        <v>317</v>
      </c>
      <c r="B14" s="188"/>
      <c r="C14" s="188"/>
      <c r="D14" s="188"/>
      <c r="E14" s="188"/>
      <c r="F14" s="188"/>
      <c r="G14" s="188"/>
      <c r="H14" s="28"/>
    </row>
    <row r="15" spans="1:12" ht="16" x14ac:dyDescent="0.2">
      <c r="A15" s="39"/>
      <c r="B15" s="39"/>
      <c r="C15" s="39"/>
      <c r="D15" s="39"/>
      <c r="E15" s="39"/>
      <c r="F15" s="39"/>
      <c r="G15" s="39"/>
      <c r="H15" s="39"/>
    </row>
    <row r="16" spans="1:12" ht="20" thickBot="1" x14ac:dyDescent="0.3">
      <c r="A16" s="187" t="s">
        <v>318</v>
      </c>
      <c r="B16" s="188"/>
      <c r="C16" s="188"/>
      <c r="D16" s="188"/>
      <c r="E16" s="188"/>
      <c r="F16" s="188"/>
      <c r="G16" s="188"/>
      <c r="H16" s="28"/>
    </row>
    <row r="17" spans="1:9" ht="160.5" customHeight="1" x14ac:dyDescent="0.2">
      <c r="A17" s="167" t="s">
        <v>132</v>
      </c>
      <c r="B17" s="156" t="s">
        <v>319</v>
      </c>
      <c r="C17" s="156" t="s">
        <v>320</v>
      </c>
      <c r="D17" s="156" t="s">
        <v>321</v>
      </c>
      <c r="E17" s="156" t="s">
        <v>322</v>
      </c>
      <c r="F17" s="171" t="s">
        <v>323</v>
      </c>
      <c r="G17" s="172" t="s">
        <v>0</v>
      </c>
      <c r="H17" s="38"/>
      <c r="I17" s="117"/>
    </row>
    <row r="18" spans="1:9" ht="17" thickBot="1" x14ac:dyDescent="0.25">
      <c r="A18" s="30" t="s">
        <v>138</v>
      </c>
      <c r="B18" s="74"/>
      <c r="C18" s="74"/>
      <c r="D18" s="74"/>
      <c r="E18" s="74"/>
      <c r="F18" s="74"/>
      <c r="G18" s="32"/>
      <c r="H18" s="38"/>
    </row>
    <row r="19" spans="1:9" ht="16" x14ac:dyDescent="0.2">
      <c r="A19" s="28"/>
      <c r="B19" s="38"/>
      <c r="C19" s="38"/>
      <c r="D19" s="38"/>
      <c r="E19" s="38"/>
      <c r="F19" s="38"/>
      <c r="G19" s="71"/>
      <c r="H19" s="38"/>
    </row>
    <row r="20" spans="1:9" ht="20" thickBot="1" x14ac:dyDescent="0.3">
      <c r="A20" s="187" t="s">
        <v>318</v>
      </c>
      <c r="B20" s="188"/>
      <c r="C20" s="188"/>
      <c r="D20" s="188"/>
      <c r="E20" s="188"/>
      <c r="F20" s="188"/>
      <c r="G20" s="188"/>
      <c r="H20" s="39"/>
    </row>
    <row r="21" spans="1:9" ht="181.5" customHeight="1" thickBot="1" x14ac:dyDescent="0.25">
      <c r="A21" s="123" t="s">
        <v>132</v>
      </c>
      <c r="B21" s="124" t="s">
        <v>324</v>
      </c>
      <c r="C21" s="124" t="s">
        <v>325</v>
      </c>
      <c r="D21" s="125" t="s">
        <v>326</v>
      </c>
      <c r="E21" s="125" t="s">
        <v>327</v>
      </c>
      <c r="F21" s="146" t="s">
        <v>328</v>
      </c>
      <c r="G21" s="126" t="s">
        <v>0</v>
      </c>
      <c r="H21" s="38"/>
      <c r="I21" s="94"/>
    </row>
    <row r="22" spans="1:9" ht="17" thickBot="1" x14ac:dyDescent="0.25">
      <c r="A22" s="30" t="s">
        <v>138</v>
      </c>
      <c r="B22" s="137"/>
      <c r="C22" s="137"/>
      <c r="D22" s="137"/>
      <c r="E22" s="137"/>
      <c r="F22" s="137"/>
      <c r="G22" s="138"/>
      <c r="H22" s="28"/>
    </row>
    <row r="23" spans="1:9" ht="16" x14ac:dyDescent="0.2">
      <c r="A23" s="28"/>
      <c r="B23" s="38"/>
      <c r="C23" s="38"/>
      <c r="D23" s="38"/>
      <c r="E23" s="38"/>
      <c r="F23" s="38"/>
      <c r="G23" s="28"/>
      <c r="H23" s="28"/>
    </row>
    <row r="24" spans="1:9" ht="19" x14ac:dyDescent="0.25">
      <c r="A24" s="69" t="s">
        <v>329</v>
      </c>
      <c r="B24" s="28"/>
      <c r="C24" s="28"/>
      <c r="D24" s="28"/>
      <c r="E24" s="28"/>
      <c r="F24" s="28"/>
      <c r="G24" s="28"/>
      <c r="H24" s="28"/>
    </row>
    <row r="25" spans="1:9" ht="19" x14ac:dyDescent="0.25">
      <c r="A25" s="69"/>
      <c r="B25" s="28"/>
      <c r="C25" s="28"/>
      <c r="D25" s="28"/>
      <c r="E25" s="28"/>
      <c r="F25" s="28"/>
      <c r="G25" s="28"/>
      <c r="H25" s="28"/>
    </row>
    <row r="26" spans="1:9" ht="20" thickBot="1" x14ac:dyDescent="0.3">
      <c r="A26" s="187" t="s">
        <v>329</v>
      </c>
      <c r="B26" s="188"/>
      <c r="C26" s="188"/>
      <c r="D26" s="188"/>
      <c r="E26" s="188"/>
      <c r="F26" s="188"/>
      <c r="G26" s="188"/>
      <c r="H26" s="28"/>
    </row>
    <row r="27" spans="1:9" ht="170" x14ac:dyDescent="0.2">
      <c r="A27" s="167" t="s">
        <v>132</v>
      </c>
      <c r="B27" s="156" t="s">
        <v>330</v>
      </c>
      <c r="C27" s="156" t="s">
        <v>331</v>
      </c>
      <c r="D27" s="156" t="s">
        <v>332</v>
      </c>
      <c r="E27" s="156" t="s">
        <v>333</v>
      </c>
      <c r="F27" s="156" t="s">
        <v>334</v>
      </c>
      <c r="G27" s="168" t="s">
        <v>0</v>
      </c>
      <c r="H27" s="38"/>
    </row>
    <row r="28" spans="1:9" ht="17" thickBot="1" x14ac:dyDescent="0.25">
      <c r="A28" s="30" t="s">
        <v>138</v>
      </c>
      <c r="B28" s="74"/>
      <c r="C28" s="74"/>
      <c r="D28" s="74"/>
      <c r="E28" s="74"/>
      <c r="F28" s="74"/>
      <c r="G28" s="88"/>
      <c r="H28" s="28"/>
    </row>
    <row r="29" spans="1:9" ht="19" x14ac:dyDescent="0.25">
      <c r="A29" s="69"/>
      <c r="B29" s="28"/>
      <c r="C29" s="28"/>
      <c r="D29" s="28"/>
      <c r="E29" s="28"/>
      <c r="F29" s="28"/>
      <c r="G29" s="28"/>
      <c r="H29" s="28"/>
    </row>
    <row r="30" spans="1:9" ht="20" thickBot="1" x14ac:dyDescent="0.3">
      <c r="A30" s="187" t="s">
        <v>329</v>
      </c>
      <c r="B30" s="188"/>
      <c r="C30" s="188"/>
      <c r="D30" s="188"/>
      <c r="E30" s="188"/>
      <c r="F30" s="188"/>
      <c r="G30" s="188"/>
      <c r="H30" s="28"/>
    </row>
    <row r="31" spans="1:9" ht="190.5" customHeight="1" x14ac:dyDescent="0.2">
      <c r="A31" s="116" t="s">
        <v>132</v>
      </c>
      <c r="B31" s="33" t="s">
        <v>335</v>
      </c>
      <c r="C31" s="33" t="s">
        <v>336</v>
      </c>
      <c r="D31" s="33" t="s">
        <v>337</v>
      </c>
      <c r="E31" s="33" t="s">
        <v>338</v>
      </c>
      <c r="F31" s="33" t="s">
        <v>339</v>
      </c>
      <c r="G31" s="29" t="s">
        <v>0</v>
      </c>
      <c r="H31" s="35"/>
    </row>
    <row r="32" spans="1:9" ht="17" thickBot="1" x14ac:dyDescent="0.25">
      <c r="A32" s="30" t="s">
        <v>138</v>
      </c>
      <c r="B32" s="74"/>
      <c r="C32" s="74"/>
      <c r="D32" s="74"/>
      <c r="E32" s="74"/>
      <c r="F32" s="74"/>
      <c r="G32" s="32"/>
      <c r="H32" s="28"/>
    </row>
    <row r="33" spans="1:8" ht="16" x14ac:dyDescent="0.2">
      <c r="A33" s="39"/>
      <c r="B33" s="39"/>
      <c r="C33" s="39"/>
      <c r="D33" s="39"/>
      <c r="E33" s="39"/>
      <c r="F33" s="39"/>
      <c r="G33" s="39"/>
      <c r="H33" s="39"/>
    </row>
    <row r="34" spans="1:8" ht="20" thickBot="1" x14ac:dyDescent="0.3">
      <c r="A34" s="187" t="s">
        <v>340</v>
      </c>
      <c r="B34" s="188"/>
      <c r="C34" s="188"/>
      <c r="D34" s="188"/>
      <c r="E34" s="188"/>
      <c r="F34" s="188"/>
      <c r="G34" s="188"/>
      <c r="H34" s="28"/>
    </row>
    <row r="35" spans="1:8" ht="234.5" customHeight="1" x14ac:dyDescent="0.2">
      <c r="A35" s="167" t="s">
        <v>132</v>
      </c>
      <c r="B35" s="156" t="s">
        <v>341</v>
      </c>
      <c r="C35" s="156" t="s">
        <v>342</v>
      </c>
      <c r="D35" s="156" t="s">
        <v>343</v>
      </c>
      <c r="E35" s="156" t="s">
        <v>344</v>
      </c>
      <c r="F35" s="156" t="s">
        <v>345</v>
      </c>
      <c r="G35" s="168" t="s">
        <v>0</v>
      </c>
      <c r="H35" s="38"/>
    </row>
    <row r="36" spans="1:8" ht="17" thickBot="1" x14ac:dyDescent="0.25">
      <c r="A36" s="30" t="s">
        <v>138</v>
      </c>
      <c r="B36" s="74"/>
      <c r="C36" s="74"/>
      <c r="D36" s="74"/>
      <c r="E36" s="74"/>
      <c r="F36" s="74"/>
      <c r="G36" s="32"/>
      <c r="H36" s="39"/>
    </row>
    <row r="37" spans="1:8" ht="16" x14ac:dyDescent="0.2">
      <c r="A37" s="39"/>
      <c r="B37" s="39"/>
      <c r="C37" s="39"/>
      <c r="D37" s="39"/>
      <c r="E37" s="39"/>
      <c r="F37" s="39"/>
      <c r="G37" s="39"/>
      <c r="H37" s="39"/>
    </row>
    <row r="38" spans="1:8" ht="16" x14ac:dyDescent="0.2">
      <c r="A38" s="28"/>
      <c r="B38" s="28"/>
      <c r="C38" s="28"/>
      <c r="D38" s="28"/>
      <c r="E38" s="28"/>
      <c r="F38" s="28"/>
      <c r="G38" s="28"/>
      <c r="H38" s="28"/>
    </row>
    <row r="39" spans="1:8" ht="16" x14ac:dyDescent="0.2">
      <c r="A39" s="28"/>
      <c r="B39" s="28"/>
      <c r="C39" s="28"/>
      <c r="D39" s="28"/>
      <c r="E39" s="28"/>
      <c r="F39" s="28"/>
      <c r="G39" s="28"/>
      <c r="H39" s="28"/>
    </row>
    <row r="40" spans="1:8" ht="16" x14ac:dyDescent="0.2">
      <c r="A40" s="28"/>
      <c r="B40" s="28"/>
      <c r="C40" s="28"/>
      <c r="D40" s="28"/>
      <c r="E40" s="28"/>
      <c r="F40" s="28"/>
      <c r="G40" s="28"/>
      <c r="H40" s="28"/>
    </row>
    <row r="41" spans="1:8" ht="16" x14ac:dyDescent="0.2">
      <c r="A41" s="28"/>
      <c r="B41" s="28"/>
      <c r="C41" s="28"/>
      <c r="D41" s="28"/>
      <c r="E41" s="28"/>
      <c r="F41" s="28"/>
      <c r="G41" s="28"/>
      <c r="H41" s="28"/>
    </row>
    <row r="42" spans="1:8" ht="17" thickBot="1" x14ac:dyDescent="0.25">
      <c r="A42" s="28"/>
      <c r="B42" s="28"/>
      <c r="C42" s="28"/>
      <c r="D42" s="28"/>
      <c r="E42" s="28"/>
      <c r="F42" s="28"/>
      <c r="G42" s="28"/>
      <c r="H42" s="28"/>
    </row>
    <row r="43" spans="1:8" ht="17" thickBot="1" x14ac:dyDescent="0.25">
      <c r="A43" s="28"/>
      <c r="B43" s="148" t="s">
        <v>117</v>
      </c>
      <c r="C43" s="75">
        <f>F43</f>
        <v>0</v>
      </c>
      <c r="D43" s="76"/>
      <c r="E43" s="76">
        <f>SUM(B45:F45)</f>
        <v>0</v>
      </c>
      <c r="F43" s="77">
        <f>E43/G45</f>
        <v>0</v>
      </c>
      <c r="G43" s="78"/>
      <c r="H43" s="28"/>
    </row>
    <row r="44" spans="1:8" ht="16" x14ac:dyDescent="0.2">
      <c r="A44" s="28"/>
      <c r="B44" s="79">
        <f t="shared" ref="B44:G44" si="0">SUM(B8:B13)</f>
        <v>0</v>
      </c>
      <c r="C44" s="79">
        <f t="shared" si="0"/>
        <v>0</v>
      </c>
      <c r="D44" s="79">
        <f t="shared" si="0"/>
        <v>0</v>
      </c>
      <c r="E44" s="79">
        <f t="shared" si="0"/>
        <v>0</v>
      </c>
      <c r="F44" s="79">
        <f t="shared" si="0"/>
        <v>0</v>
      </c>
      <c r="G44" s="95">
        <f t="shared" si="0"/>
        <v>0</v>
      </c>
      <c r="H44" s="28"/>
    </row>
    <row r="45" spans="1:8" ht="17" thickBot="1" x14ac:dyDescent="0.25">
      <c r="A45" s="28"/>
      <c r="B45" s="80">
        <f>B44</f>
        <v>0</v>
      </c>
      <c r="C45" s="81">
        <f>C44*2</f>
        <v>0</v>
      </c>
      <c r="D45" s="81">
        <f>D44*3</f>
        <v>0</v>
      </c>
      <c r="E45" s="81">
        <f>E44*4</f>
        <v>0</v>
      </c>
      <c r="F45" s="82">
        <f>F44*5</f>
        <v>0</v>
      </c>
      <c r="G45" s="82">
        <f>2-G44</f>
        <v>2</v>
      </c>
      <c r="H45" s="28"/>
    </row>
    <row r="46" spans="1:8" ht="17" thickBot="1" x14ac:dyDescent="0.25">
      <c r="A46" s="28"/>
      <c r="B46" s="28"/>
      <c r="C46" s="28"/>
      <c r="D46" s="28"/>
      <c r="E46" s="28"/>
      <c r="F46" s="28"/>
      <c r="G46" s="28"/>
      <c r="H46" s="28"/>
    </row>
    <row r="47" spans="1:8" ht="17" thickBot="1" x14ac:dyDescent="0.25">
      <c r="A47" s="28"/>
      <c r="B47" s="148" t="s">
        <v>118</v>
      </c>
      <c r="C47" s="75">
        <f>F47</f>
        <v>0</v>
      </c>
      <c r="D47" s="76"/>
      <c r="E47" s="76">
        <f>SUM(B49:F49)</f>
        <v>0</v>
      </c>
      <c r="F47" s="77">
        <f>E47/G49</f>
        <v>0</v>
      </c>
      <c r="G47" s="78"/>
      <c r="H47" s="28"/>
    </row>
    <row r="48" spans="1:8" ht="16" x14ac:dyDescent="0.2">
      <c r="A48" s="28"/>
      <c r="B48" s="79">
        <f t="shared" ref="B48:G48" si="1">SUM(B18:B22)</f>
        <v>0</v>
      </c>
      <c r="C48" s="79">
        <f t="shared" si="1"/>
        <v>0</v>
      </c>
      <c r="D48" s="79">
        <f t="shared" si="1"/>
        <v>0</v>
      </c>
      <c r="E48" s="79">
        <f t="shared" si="1"/>
        <v>0</v>
      </c>
      <c r="F48" s="79">
        <f t="shared" si="1"/>
        <v>0</v>
      </c>
      <c r="G48" s="79">
        <f t="shared" si="1"/>
        <v>0</v>
      </c>
      <c r="H48" s="28"/>
    </row>
    <row r="49" spans="1:8" ht="17" thickBot="1" x14ac:dyDescent="0.25">
      <c r="A49" s="28"/>
      <c r="B49" s="80">
        <f>B48</f>
        <v>0</v>
      </c>
      <c r="C49" s="81">
        <f>C48*2</f>
        <v>0</v>
      </c>
      <c r="D49" s="81">
        <f>D48*3</f>
        <v>0</v>
      </c>
      <c r="E49" s="81">
        <f>E48*4</f>
        <v>0</v>
      </c>
      <c r="F49" s="82">
        <f>F48*5</f>
        <v>0</v>
      </c>
      <c r="G49" s="82">
        <f>2-G48</f>
        <v>2</v>
      </c>
      <c r="H49" s="28"/>
    </row>
    <row r="50" spans="1:8" ht="17" thickBot="1" x14ac:dyDescent="0.25">
      <c r="A50" s="28"/>
      <c r="B50" s="28"/>
      <c r="C50" s="28"/>
      <c r="D50" s="28"/>
      <c r="E50" s="28"/>
      <c r="F50" s="28"/>
      <c r="G50" s="28"/>
      <c r="H50" s="28"/>
    </row>
    <row r="51" spans="1:8" ht="17" thickBot="1" x14ac:dyDescent="0.25">
      <c r="A51" s="28"/>
      <c r="B51" s="148" t="s">
        <v>119</v>
      </c>
      <c r="C51" s="75">
        <f>F51</f>
        <v>0</v>
      </c>
      <c r="D51" s="76"/>
      <c r="E51" s="76">
        <f>SUM(B53:F53)</f>
        <v>0</v>
      </c>
      <c r="F51" s="77">
        <f>E51/G53</f>
        <v>0</v>
      </c>
      <c r="G51" s="78"/>
      <c r="H51" s="28"/>
    </row>
    <row r="52" spans="1:8" ht="16" x14ac:dyDescent="0.2">
      <c r="A52" s="28"/>
      <c r="B52" s="79">
        <f t="shared" ref="B52:G52" si="2">SUM(B28:B36)</f>
        <v>0</v>
      </c>
      <c r="C52" s="79">
        <f t="shared" si="2"/>
        <v>0</v>
      </c>
      <c r="D52" s="79">
        <f t="shared" si="2"/>
        <v>0</v>
      </c>
      <c r="E52" s="79">
        <f t="shared" si="2"/>
        <v>0</v>
      </c>
      <c r="F52" s="79">
        <f t="shared" si="2"/>
        <v>0</v>
      </c>
      <c r="G52" s="79">
        <f t="shared" si="2"/>
        <v>0</v>
      </c>
      <c r="H52" s="28"/>
    </row>
    <row r="53" spans="1:8" ht="17" thickBot="1" x14ac:dyDescent="0.25">
      <c r="A53" s="28"/>
      <c r="B53" s="80">
        <f>B52</f>
        <v>0</v>
      </c>
      <c r="C53" s="81">
        <f>C52*2</f>
        <v>0</v>
      </c>
      <c r="D53" s="81">
        <f>D52*3</f>
        <v>0</v>
      </c>
      <c r="E53" s="81">
        <f>E52*4</f>
        <v>0</v>
      </c>
      <c r="F53" s="82">
        <f>F52*5</f>
        <v>0</v>
      </c>
      <c r="G53" s="84">
        <f>3-G52</f>
        <v>3</v>
      </c>
      <c r="H53" s="28"/>
    </row>
    <row r="54" spans="1:8" ht="16" x14ac:dyDescent="0.2">
      <c r="A54" s="28"/>
      <c r="B54" s="28"/>
      <c r="C54" s="28"/>
      <c r="D54" s="28"/>
      <c r="E54" s="28"/>
      <c r="F54" s="28"/>
      <c r="G54" s="28"/>
      <c r="H54" s="28"/>
    </row>
    <row r="55" spans="1:8" ht="16" x14ac:dyDescent="0.2">
      <c r="A55" s="28"/>
      <c r="B55" s="28"/>
      <c r="C55" s="28"/>
      <c r="D55" s="28"/>
      <c r="E55" s="28"/>
      <c r="F55" s="28"/>
      <c r="G55" s="28"/>
      <c r="H55" s="28"/>
    </row>
  </sheetData>
  <mergeCells count="8">
    <mergeCell ref="A26:G26"/>
    <mergeCell ref="A30:G30"/>
    <mergeCell ref="A34:G34"/>
    <mergeCell ref="A14:G14"/>
    <mergeCell ref="A6:G6"/>
    <mergeCell ref="A10:G10"/>
    <mergeCell ref="A16:G16"/>
    <mergeCell ref="A20:G20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5EE8-4F92-4069-858C-34B9FC7C1CBE}">
  <dimension ref="A1:L56"/>
  <sheetViews>
    <sheetView zoomScale="65" zoomScaleNormal="65" workbookViewId="0">
      <selection activeCell="C11" sqref="C11"/>
    </sheetView>
  </sheetViews>
  <sheetFormatPr baseColWidth="10" defaultColWidth="8.83203125" defaultRowHeight="15" x14ac:dyDescent="0.2"/>
  <cols>
    <col min="1" max="1" width="16.83203125" customWidth="1"/>
    <col min="2" max="6" width="40.83203125" customWidth="1"/>
    <col min="7" max="7" width="16.83203125" customWidth="1"/>
    <col min="8" max="10" width="33" customWidth="1"/>
  </cols>
  <sheetData>
    <row r="1" spans="1:12" ht="16" x14ac:dyDescent="0.2">
      <c r="A1" s="44"/>
      <c r="B1" s="96"/>
      <c r="C1" s="35"/>
      <c r="D1" s="35"/>
      <c r="E1" s="35"/>
      <c r="F1" s="35"/>
      <c r="G1" s="35"/>
      <c r="H1" s="35"/>
      <c r="I1" s="35"/>
      <c r="J1" s="44"/>
    </row>
    <row r="2" spans="1:12" ht="19" x14ac:dyDescent="0.25">
      <c r="A2" s="69" t="s">
        <v>346</v>
      </c>
      <c r="B2" s="69"/>
      <c r="C2" s="35"/>
      <c r="D2" s="35"/>
      <c r="E2" s="35"/>
      <c r="F2" s="35"/>
      <c r="G2" s="35"/>
      <c r="H2" s="35"/>
      <c r="I2" s="35"/>
      <c r="J2" s="44"/>
    </row>
    <row r="3" spans="1:12" ht="16" x14ac:dyDescent="0.2">
      <c r="A3" s="44"/>
      <c r="B3" s="44"/>
      <c r="C3" s="44"/>
      <c r="D3" s="44"/>
      <c r="E3" s="44"/>
      <c r="F3" s="44"/>
      <c r="G3" s="44"/>
      <c r="H3" s="35"/>
      <c r="I3" s="35"/>
      <c r="J3" s="44"/>
    </row>
    <row r="4" spans="1:12" ht="19" x14ac:dyDescent="0.25">
      <c r="A4" s="69" t="s">
        <v>347</v>
      </c>
      <c r="B4" s="35"/>
      <c r="C4" s="35"/>
      <c r="D4" s="38"/>
      <c r="E4" s="35"/>
      <c r="F4" s="35"/>
      <c r="G4" s="35"/>
      <c r="H4" s="35"/>
      <c r="I4" s="35"/>
      <c r="J4" s="44"/>
    </row>
    <row r="5" spans="1:12" s="20" customFormat="1" ht="16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s="20" customFormat="1" ht="20" thickBot="1" x14ac:dyDescent="0.3">
      <c r="A6" s="52" t="s">
        <v>348</v>
      </c>
      <c r="B6" s="44"/>
      <c r="C6" s="35"/>
      <c r="D6" s="35"/>
      <c r="E6" s="97"/>
      <c r="F6" s="35"/>
      <c r="G6" s="35"/>
      <c r="H6" s="35"/>
      <c r="I6" s="35"/>
      <c r="J6" s="44"/>
    </row>
    <row r="7" spans="1:12" s="9" customFormat="1" ht="176.5" customHeight="1" x14ac:dyDescent="0.2">
      <c r="A7" s="173" t="s">
        <v>349</v>
      </c>
      <c r="B7" s="174" t="s">
        <v>350</v>
      </c>
      <c r="C7" s="175" t="s">
        <v>351</v>
      </c>
      <c r="D7" s="175" t="s">
        <v>352</v>
      </c>
      <c r="E7" s="174" t="s">
        <v>353</v>
      </c>
      <c r="F7" s="174" t="s">
        <v>354</v>
      </c>
      <c r="G7" s="176" t="s">
        <v>355</v>
      </c>
      <c r="H7" s="73"/>
      <c r="I7" s="73"/>
      <c r="J7" s="44"/>
    </row>
    <row r="8" spans="1:12" s="20" customFormat="1" ht="17" thickBot="1" x14ac:dyDescent="0.25">
      <c r="A8" s="30" t="s">
        <v>138</v>
      </c>
      <c r="B8" s="100"/>
      <c r="C8" s="100"/>
      <c r="D8" s="100"/>
      <c r="E8" s="100"/>
      <c r="F8" s="100"/>
      <c r="G8" s="101"/>
      <c r="H8" s="93"/>
      <c r="I8" s="93"/>
      <c r="J8" s="44"/>
    </row>
    <row r="9" spans="1:12" s="9" customFormat="1" ht="16" x14ac:dyDescent="0.2">
      <c r="A9" s="44"/>
      <c r="B9" s="93"/>
      <c r="C9" s="93"/>
      <c r="D9" s="93"/>
      <c r="E9" s="93"/>
      <c r="F9" s="93"/>
      <c r="G9" s="93"/>
      <c r="H9" s="93"/>
      <c r="I9" s="93"/>
      <c r="J9" s="44"/>
    </row>
    <row r="10" spans="1:12" s="20" customFormat="1" ht="20" thickBot="1" x14ac:dyDescent="0.3">
      <c r="A10" s="52" t="s">
        <v>356</v>
      </c>
      <c r="B10" s="38"/>
      <c r="C10" s="38"/>
      <c r="D10" s="38"/>
      <c r="E10" s="38"/>
      <c r="F10" s="38"/>
      <c r="G10" s="38"/>
      <c r="H10" s="93"/>
      <c r="I10" s="93"/>
      <c r="J10" s="44"/>
    </row>
    <row r="11" spans="1:12" ht="165" customHeight="1" x14ac:dyDescent="0.2">
      <c r="A11" s="173" t="s">
        <v>349</v>
      </c>
      <c r="B11" s="174" t="s">
        <v>357</v>
      </c>
      <c r="C11" s="174" t="s">
        <v>358</v>
      </c>
      <c r="D11" s="174" t="s">
        <v>359</v>
      </c>
      <c r="E11" s="174" t="s">
        <v>360</v>
      </c>
      <c r="F11" s="174" t="s">
        <v>361</v>
      </c>
      <c r="G11" s="177" t="s">
        <v>5</v>
      </c>
      <c r="H11" s="73"/>
      <c r="I11" s="93"/>
      <c r="J11" s="44"/>
    </row>
    <row r="12" spans="1:12" ht="17" thickBot="1" x14ac:dyDescent="0.25">
      <c r="A12" s="30" t="s">
        <v>138</v>
      </c>
      <c r="B12" s="100"/>
      <c r="C12" s="100"/>
      <c r="D12" s="100"/>
      <c r="E12" s="100"/>
      <c r="F12" s="100"/>
      <c r="G12" s="101"/>
      <c r="H12" s="93"/>
      <c r="I12" s="93"/>
      <c r="J12" s="44"/>
    </row>
    <row r="13" spans="1:12" s="20" customFormat="1" ht="16" x14ac:dyDescent="0.2">
      <c r="A13" s="44"/>
      <c r="B13" s="93"/>
      <c r="C13" s="93"/>
      <c r="D13" s="93"/>
      <c r="E13" s="93"/>
      <c r="F13" s="93"/>
      <c r="G13" s="93"/>
      <c r="H13" s="93"/>
      <c r="I13" s="93"/>
      <c r="J13" s="44"/>
    </row>
    <row r="14" spans="1:12" ht="19" x14ac:dyDescent="0.25">
      <c r="A14" s="69" t="s">
        <v>362</v>
      </c>
      <c r="B14" s="44"/>
      <c r="C14" s="44"/>
      <c r="D14" s="44"/>
      <c r="E14" s="44"/>
      <c r="F14" s="44"/>
      <c r="G14" s="44"/>
      <c r="H14" s="93"/>
      <c r="I14" s="93"/>
      <c r="J14" s="44"/>
    </row>
    <row r="15" spans="1:12" s="20" customFormat="1" ht="16" x14ac:dyDescent="0.2">
      <c r="A15" s="44"/>
      <c r="B15" s="93"/>
      <c r="C15" s="93"/>
      <c r="D15" s="93"/>
      <c r="E15" s="93"/>
      <c r="F15" s="93"/>
      <c r="G15" s="93"/>
      <c r="H15" s="93"/>
      <c r="I15" s="93"/>
      <c r="J15" s="44"/>
    </row>
    <row r="16" spans="1:12" ht="20" thickBot="1" x14ac:dyDescent="0.3">
      <c r="A16" s="52" t="s">
        <v>363</v>
      </c>
      <c r="B16" s="44"/>
      <c r="C16" s="38"/>
      <c r="D16" s="38"/>
      <c r="E16" s="38"/>
      <c r="F16" s="38"/>
      <c r="G16" s="35"/>
      <c r="H16" s="90"/>
      <c r="I16" s="35"/>
      <c r="J16" s="44"/>
    </row>
    <row r="17" spans="1:10" s="20" customFormat="1" ht="116.5" customHeight="1" x14ac:dyDescent="0.2">
      <c r="A17" s="127" t="s">
        <v>349</v>
      </c>
      <c r="B17" s="45" t="s">
        <v>364</v>
      </c>
      <c r="C17" s="45" t="s">
        <v>365</v>
      </c>
      <c r="D17" s="45" t="s">
        <v>366</v>
      </c>
      <c r="E17" s="45" t="s">
        <v>367</v>
      </c>
      <c r="F17" s="45" t="s">
        <v>368</v>
      </c>
      <c r="G17" s="46" t="s">
        <v>5</v>
      </c>
      <c r="H17" s="93"/>
      <c r="I17" s="93"/>
      <c r="J17" s="44"/>
    </row>
    <row r="18" spans="1:10" ht="17" thickBot="1" x14ac:dyDescent="0.25">
      <c r="A18" s="30" t="s">
        <v>138</v>
      </c>
      <c r="B18" s="98"/>
      <c r="C18" s="98"/>
      <c r="D18" s="98"/>
      <c r="E18" s="98"/>
      <c r="F18" s="98"/>
      <c r="G18" s="47"/>
      <c r="H18" s="35"/>
      <c r="I18" s="35"/>
      <c r="J18" s="44"/>
    </row>
    <row r="19" spans="1:10" s="20" customFormat="1" ht="16" x14ac:dyDescent="0.2">
      <c r="A19" s="44"/>
      <c r="B19" s="93"/>
      <c r="C19" s="93"/>
      <c r="D19" s="93"/>
      <c r="E19" s="93"/>
      <c r="F19" s="93"/>
      <c r="G19" s="93"/>
      <c r="H19" s="35"/>
      <c r="I19" s="35"/>
      <c r="J19" s="44"/>
    </row>
    <row r="20" spans="1:10" s="9" customFormat="1" ht="20" thickBot="1" x14ac:dyDescent="0.3">
      <c r="A20" s="52" t="s">
        <v>369</v>
      </c>
      <c r="B20" s="44"/>
      <c r="C20" s="38"/>
      <c r="D20" s="38"/>
      <c r="E20" s="38"/>
      <c r="F20" s="38"/>
      <c r="G20" s="35"/>
      <c r="H20" s="93"/>
      <c r="I20" s="93"/>
      <c r="J20" s="44"/>
    </row>
    <row r="21" spans="1:10" s="20" customFormat="1" ht="209.5" customHeight="1" x14ac:dyDescent="0.2">
      <c r="A21" s="178" t="s">
        <v>349</v>
      </c>
      <c r="B21" s="179" t="s">
        <v>370</v>
      </c>
      <c r="C21" s="179" t="s">
        <v>371</v>
      </c>
      <c r="D21" s="179" t="s">
        <v>372</v>
      </c>
      <c r="E21" s="179" t="s">
        <v>373</v>
      </c>
      <c r="F21" s="179" t="s">
        <v>374</v>
      </c>
      <c r="G21" s="180" t="s">
        <v>5</v>
      </c>
      <c r="H21" s="133"/>
      <c r="I21" s="133"/>
      <c r="J21" s="144"/>
    </row>
    <row r="22" spans="1:10" s="9" customFormat="1" ht="17" thickBot="1" x14ac:dyDescent="0.25">
      <c r="A22" s="30" t="s">
        <v>138</v>
      </c>
      <c r="B22" s="98"/>
      <c r="C22" s="98"/>
      <c r="D22" s="98"/>
      <c r="E22" s="98"/>
      <c r="F22" s="98"/>
      <c r="G22" s="47"/>
      <c r="H22" s="35"/>
      <c r="I22" s="35"/>
      <c r="J22" s="44"/>
    </row>
    <row r="23" spans="1:10" s="20" customFormat="1" ht="16" x14ac:dyDescent="0.2">
      <c r="A23" s="44"/>
      <c r="B23" s="35"/>
      <c r="C23" s="35"/>
      <c r="D23" s="38"/>
      <c r="E23" s="35"/>
      <c r="F23" s="35"/>
      <c r="G23" s="35"/>
      <c r="I23" s="35"/>
      <c r="J23" s="44"/>
    </row>
    <row r="24" spans="1:10" ht="19" x14ac:dyDescent="0.25">
      <c r="A24" s="69" t="s">
        <v>375</v>
      </c>
      <c r="B24" s="93"/>
      <c r="C24" s="93"/>
      <c r="D24" s="93"/>
      <c r="E24" s="93"/>
      <c r="F24" s="93"/>
      <c r="G24" s="93"/>
      <c r="H24" s="93"/>
      <c r="I24" s="93"/>
      <c r="J24" s="44"/>
    </row>
    <row r="25" spans="1:10" ht="16" x14ac:dyDescent="0.2">
      <c r="A25" s="44"/>
      <c r="B25" s="93"/>
      <c r="C25" s="93"/>
      <c r="D25" s="93"/>
      <c r="E25" s="93"/>
      <c r="F25" s="93"/>
      <c r="G25" s="93"/>
      <c r="H25" s="38"/>
      <c r="I25" s="38"/>
      <c r="J25" s="44"/>
    </row>
    <row r="26" spans="1:10" ht="20" thickBot="1" x14ac:dyDescent="0.3">
      <c r="A26" s="52" t="s">
        <v>376</v>
      </c>
      <c r="B26" s="102"/>
      <c r="C26" s="35"/>
      <c r="D26" s="35"/>
      <c r="E26" s="35"/>
      <c r="F26" s="35"/>
      <c r="G26" s="35"/>
      <c r="H26" s="69"/>
      <c r="I26" s="93"/>
      <c r="J26" s="44"/>
    </row>
    <row r="27" spans="1:10" ht="210" customHeight="1" x14ac:dyDescent="0.2">
      <c r="A27" s="173" t="s">
        <v>349</v>
      </c>
      <c r="B27" s="174" t="s">
        <v>377</v>
      </c>
      <c r="C27" s="174" t="s">
        <v>378</v>
      </c>
      <c r="D27" s="174" t="s">
        <v>379</v>
      </c>
      <c r="E27" s="174" t="s">
        <v>380</v>
      </c>
      <c r="F27" s="174" t="s">
        <v>381</v>
      </c>
      <c r="G27" s="177" t="s">
        <v>5</v>
      </c>
      <c r="H27" s="73"/>
      <c r="I27" s="38"/>
      <c r="J27" s="139"/>
    </row>
    <row r="28" spans="1:10" ht="17" thickBot="1" x14ac:dyDescent="0.25">
      <c r="A28" s="30" t="s">
        <v>138</v>
      </c>
      <c r="B28" s="100"/>
      <c r="C28" s="100"/>
      <c r="D28" s="100"/>
      <c r="E28" s="100"/>
      <c r="F28" s="100"/>
      <c r="G28" s="101"/>
      <c r="H28" s="93"/>
      <c r="I28" s="93"/>
      <c r="J28" s="44"/>
    </row>
    <row r="29" spans="1:10" ht="16" x14ac:dyDescent="0.2">
      <c r="A29" s="44"/>
      <c r="B29" s="38"/>
      <c r="C29" s="38"/>
      <c r="D29" s="38"/>
      <c r="E29" s="38"/>
      <c r="F29" s="38"/>
      <c r="G29" s="38"/>
      <c r="H29" s="35"/>
      <c r="I29" s="35"/>
      <c r="J29" s="44"/>
    </row>
    <row r="30" spans="1:10" ht="20" thickBot="1" x14ac:dyDescent="0.3">
      <c r="A30" s="52" t="s">
        <v>382</v>
      </c>
      <c r="B30" s="93"/>
      <c r="C30" s="93"/>
      <c r="D30" s="93"/>
      <c r="E30" s="93"/>
      <c r="F30" s="93"/>
      <c r="G30" s="93"/>
      <c r="H30" s="69"/>
      <c r="I30" s="35"/>
      <c r="J30" s="44"/>
    </row>
    <row r="31" spans="1:10" ht="238" x14ac:dyDescent="0.2">
      <c r="A31" s="178" t="s">
        <v>349</v>
      </c>
      <c r="B31" s="181" t="s">
        <v>383</v>
      </c>
      <c r="C31" s="179" t="s">
        <v>384</v>
      </c>
      <c r="D31" s="179" t="s">
        <v>385</v>
      </c>
      <c r="E31" s="179" t="s">
        <v>386</v>
      </c>
      <c r="F31" s="179" t="s">
        <v>387</v>
      </c>
      <c r="G31" s="180" t="s">
        <v>5</v>
      </c>
      <c r="H31" s="140"/>
      <c r="I31" s="141"/>
      <c r="J31" s="142"/>
    </row>
    <row r="32" spans="1:10" ht="17" thickBot="1" x14ac:dyDescent="0.25">
      <c r="A32" s="30" t="s">
        <v>138</v>
      </c>
      <c r="B32" s="98"/>
      <c r="C32" s="98"/>
      <c r="D32" s="98"/>
      <c r="E32" s="103"/>
      <c r="F32" s="98"/>
      <c r="G32" s="99"/>
      <c r="H32" s="134"/>
      <c r="I32" s="134"/>
      <c r="J32" s="142"/>
    </row>
    <row r="33" spans="1:10" ht="16" x14ac:dyDescent="0.2">
      <c r="A33" s="44"/>
      <c r="B33" s="102"/>
      <c r="C33" s="35"/>
      <c r="D33" s="35"/>
      <c r="E33" s="35"/>
      <c r="F33" s="35"/>
      <c r="G33" s="35"/>
      <c r="H33" s="140"/>
      <c r="I33" s="140"/>
      <c r="J33" s="142"/>
    </row>
    <row r="34" spans="1:10" ht="20" thickBot="1" x14ac:dyDescent="0.3">
      <c r="A34" s="52" t="s">
        <v>388</v>
      </c>
      <c r="B34" s="86"/>
      <c r="C34" s="86"/>
      <c r="D34" s="86"/>
      <c r="E34" s="86"/>
      <c r="F34" s="38"/>
      <c r="G34" s="35"/>
      <c r="H34" s="134"/>
      <c r="I34" s="134"/>
      <c r="J34" s="142"/>
    </row>
    <row r="35" spans="1:10" ht="119" x14ac:dyDescent="0.2">
      <c r="A35" s="178" t="s">
        <v>349</v>
      </c>
      <c r="B35" s="179" t="s">
        <v>389</v>
      </c>
      <c r="C35" s="179" t="s">
        <v>390</v>
      </c>
      <c r="D35" s="179" t="s">
        <v>391</v>
      </c>
      <c r="E35" s="179" t="s">
        <v>392</v>
      </c>
      <c r="F35" s="182" t="s">
        <v>393</v>
      </c>
      <c r="G35" s="180" t="s">
        <v>5</v>
      </c>
      <c r="H35" s="134"/>
      <c r="I35" s="134"/>
      <c r="J35" s="142"/>
    </row>
    <row r="36" spans="1:10" ht="17" thickBot="1" x14ac:dyDescent="0.25">
      <c r="A36" s="30" t="s">
        <v>138</v>
      </c>
      <c r="B36" s="98"/>
      <c r="C36" s="98"/>
      <c r="D36" s="98"/>
      <c r="E36" s="98"/>
      <c r="F36" s="98"/>
      <c r="G36" s="99"/>
      <c r="H36" s="143"/>
      <c r="J36" s="44"/>
    </row>
    <row r="37" spans="1:10" ht="16" x14ac:dyDescent="0.2">
      <c r="A37" s="44"/>
      <c r="B37" s="93"/>
      <c r="C37" s="93"/>
      <c r="D37" s="93"/>
      <c r="E37" s="93"/>
      <c r="F37" s="93"/>
      <c r="G37" s="93"/>
      <c r="H37" s="35"/>
      <c r="I37" s="35"/>
      <c r="J37" s="44"/>
    </row>
    <row r="38" spans="1:10" ht="16" x14ac:dyDescent="0.2">
      <c r="A38" s="44"/>
      <c r="B38" s="44"/>
      <c r="C38" s="44"/>
      <c r="D38" s="104"/>
      <c r="E38" s="44"/>
      <c r="F38" s="44"/>
      <c r="G38" s="44"/>
      <c r="H38" s="35"/>
      <c r="I38" s="35"/>
      <c r="J38" s="44"/>
    </row>
    <row r="39" spans="1:10" ht="16" x14ac:dyDescent="0.2">
      <c r="A39" s="44"/>
      <c r="B39" s="44"/>
      <c r="C39" s="44"/>
      <c r="D39" s="105"/>
      <c r="E39" s="44"/>
      <c r="F39" s="44"/>
      <c r="G39" s="44"/>
      <c r="H39" s="35"/>
      <c r="I39" s="35"/>
      <c r="J39" s="44"/>
    </row>
    <row r="40" spans="1:10" ht="16" x14ac:dyDescent="0.2">
      <c r="A40" s="44"/>
      <c r="B40" s="35"/>
      <c r="C40" s="43"/>
      <c r="D40" s="35"/>
      <c r="E40" s="35"/>
      <c r="F40" s="35"/>
      <c r="G40" s="35"/>
      <c r="H40" s="35"/>
      <c r="I40" s="35"/>
      <c r="J40" s="44"/>
    </row>
    <row r="41" spans="1:10" ht="16" x14ac:dyDescent="0.2">
      <c r="A41" s="44"/>
      <c r="B41" s="35"/>
      <c r="C41" s="43"/>
      <c r="D41" s="35"/>
      <c r="E41" s="35"/>
      <c r="F41" s="35"/>
      <c r="G41" s="35"/>
      <c r="H41" s="35"/>
      <c r="I41" s="35"/>
      <c r="J41" s="44"/>
    </row>
    <row r="42" spans="1:10" ht="16" x14ac:dyDescent="0.2">
      <c r="A42" s="44"/>
      <c r="B42" s="35"/>
      <c r="C42" s="35"/>
      <c r="D42" s="35"/>
      <c r="E42" s="35"/>
      <c r="F42" s="35"/>
      <c r="G42" s="35"/>
      <c r="H42" s="35"/>
      <c r="I42" s="35"/>
      <c r="J42" s="44"/>
    </row>
    <row r="43" spans="1:10" ht="17" thickBot="1" x14ac:dyDescent="0.25">
      <c r="A43" s="44"/>
      <c r="B43" s="35"/>
      <c r="C43" s="35"/>
      <c r="D43" s="35"/>
      <c r="E43" s="35"/>
      <c r="F43" s="35"/>
      <c r="G43" s="35"/>
      <c r="H43" s="35"/>
      <c r="I43" s="35"/>
      <c r="J43" s="44"/>
    </row>
    <row r="44" spans="1:10" ht="17" thickBot="1" x14ac:dyDescent="0.25">
      <c r="A44" s="44"/>
      <c r="B44" s="148" t="s">
        <v>4</v>
      </c>
      <c r="C44" s="106">
        <f>F44</f>
        <v>0</v>
      </c>
      <c r="D44" s="107"/>
      <c r="E44" s="107">
        <f>SUM(B46:F46)</f>
        <v>0</v>
      </c>
      <c r="F44" s="147">
        <f>E44/G46</f>
        <v>0</v>
      </c>
      <c r="G44" s="108"/>
      <c r="H44" s="35"/>
      <c r="I44" s="35"/>
      <c r="J44" s="44"/>
    </row>
    <row r="45" spans="1:10" ht="16" x14ac:dyDescent="0.2">
      <c r="A45" s="44"/>
      <c r="B45" s="109">
        <f>SUM(B8:B12)</f>
        <v>0</v>
      </c>
      <c r="C45" s="109">
        <f>SUM(C8:C12)</f>
        <v>0</v>
      </c>
      <c r="D45" s="109">
        <f>SUM(D8:D12)</f>
        <v>0</v>
      </c>
      <c r="E45" s="109">
        <f>SUM(E8:E12)</f>
        <v>0</v>
      </c>
      <c r="F45" s="109">
        <f>SUM(F8:F12)</f>
        <v>0</v>
      </c>
      <c r="G45" s="110">
        <f>SUM(G4:G8)</f>
        <v>0</v>
      </c>
      <c r="H45" s="35"/>
      <c r="I45" s="35"/>
      <c r="J45" s="44"/>
    </row>
    <row r="46" spans="1:10" ht="17" thickBot="1" x14ac:dyDescent="0.25">
      <c r="A46" s="44"/>
      <c r="B46" s="111">
        <f>B45</f>
        <v>0</v>
      </c>
      <c r="C46" s="112">
        <f>C45*2</f>
        <v>0</v>
      </c>
      <c r="D46" s="112">
        <f>D45*3</f>
        <v>0</v>
      </c>
      <c r="E46" s="112">
        <f>E45*4</f>
        <v>0</v>
      </c>
      <c r="F46" s="113">
        <f>F45*5</f>
        <v>0</v>
      </c>
      <c r="G46" s="113">
        <f>2-G45</f>
        <v>2</v>
      </c>
      <c r="H46" s="35"/>
      <c r="I46" s="35"/>
      <c r="J46" s="44"/>
    </row>
    <row r="47" spans="1:10" ht="17" thickBot="1" x14ac:dyDescent="0.25">
      <c r="A47" s="44"/>
      <c r="B47" s="35"/>
      <c r="C47" s="35"/>
      <c r="D47" s="35"/>
      <c r="E47" s="35"/>
      <c r="F47" s="35"/>
      <c r="G47" s="35"/>
      <c r="H47" s="35"/>
      <c r="I47" s="35"/>
      <c r="J47" s="44"/>
    </row>
    <row r="48" spans="1:10" ht="18" thickBot="1" x14ac:dyDescent="0.25">
      <c r="A48" s="44"/>
      <c r="B48" s="149" t="s">
        <v>6</v>
      </c>
      <c r="C48" s="106">
        <f>F48</f>
        <v>0</v>
      </c>
      <c r="D48" s="107"/>
      <c r="E48" s="107">
        <f>SUM(B50:F50)</f>
        <v>0</v>
      </c>
      <c r="F48" s="147">
        <f>E48/G50</f>
        <v>0</v>
      </c>
      <c r="G48" s="108"/>
      <c r="H48" s="35"/>
      <c r="I48" s="35"/>
      <c r="J48" s="44"/>
    </row>
    <row r="49" spans="1:10" ht="16" x14ac:dyDescent="0.2">
      <c r="A49" s="44"/>
      <c r="B49" s="109">
        <f t="shared" ref="B49:G49" si="0">SUM(B18:B22)</f>
        <v>0</v>
      </c>
      <c r="C49" s="109">
        <f t="shared" si="0"/>
        <v>0</v>
      </c>
      <c r="D49" s="109">
        <f t="shared" si="0"/>
        <v>0</v>
      </c>
      <c r="E49" s="109">
        <f t="shared" si="0"/>
        <v>0</v>
      </c>
      <c r="F49" s="109">
        <f t="shared" si="0"/>
        <v>0</v>
      </c>
      <c r="G49" s="109">
        <f t="shared" si="0"/>
        <v>0</v>
      </c>
      <c r="H49" s="35"/>
      <c r="I49" s="35"/>
      <c r="J49" s="44"/>
    </row>
    <row r="50" spans="1:10" ht="17" thickBot="1" x14ac:dyDescent="0.25">
      <c r="A50" s="44"/>
      <c r="B50" s="111">
        <f>B49</f>
        <v>0</v>
      </c>
      <c r="C50" s="112">
        <f>C49*2</f>
        <v>0</v>
      </c>
      <c r="D50" s="112">
        <f>D49*3</f>
        <v>0</v>
      </c>
      <c r="E50" s="112">
        <f>E49*4</f>
        <v>0</v>
      </c>
      <c r="F50" s="113">
        <f>F49*5</f>
        <v>0</v>
      </c>
      <c r="G50" s="113">
        <f>2-G49</f>
        <v>2</v>
      </c>
      <c r="H50" s="35"/>
      <c r="I50" s="35"/>
      <c r="J50" s="44"/>
    </row>
    <row r="51" spans="1:10" ht="17" thickBot="1" x14ac:dyDescent="0.25">
      <c r="A51" s="44"/>
      <c r="B51" s="35"/>
      <c r="C51" s="35"/>
      <c r="D51" s="35"/>
      <c r="E51" s="35"/>
      <c r="F51" s="35"/>
      <c r="G51" s="35"/>
      <c r="H51" s="44"/>
      <c r="I51" s="44"/>
      <c r="J51" s="44"/>
    </row>
    <row r="52" spans="1:10" ht="18" thickBot="1" x14ac:dyDescent="0.25">
      <c r="A52" s="44"/>
      <c r="B52" s="149" t="s">
        <v>109</v>
      </c>
      <c r="C52" s="106">
        <f>F52</f>
        <v>0</v>
      </c>
      <c r="D52" s="107"/>
      <c r="E52" s="107">
        <f>SUM(B54:F54)</f>
        <v>0</v>
      </c>
      <c r="F52" s="147">
        <f>E52/G54</f>
        <v>0</v>
      </c>
      <c r="G52" s="108"/>
      <c r="H52" s="44"/>
      <c r="I52" s="44"/>
      <c r="J52" s="44"/>
    </row>
    <row r="53" spans="1:10" ht="16" x14ac:dyDescent="0.2">
      <c r="A53" s="44"/>
      <c r="B53" s="109">
        <f>SUM(B28:B36)</f>
        <v>0</v>
      </c>
      <c r="C53" s="109">
        <f>SUM(C28:C36)</f>
        <v>0</v>
      </c>
      <c r="D53" s="109">
        <f>SUM(D28:D36)</f>
        <v>0</v>
      </c>
      <c r="E53" s="109">
        <f>SUM(E28:E36)</f>
        <v>0</v>
      </c>
      <c r="F53" s="109">
        <f>SUM(F28:F36)</f>
        <v>0</v>
      </c>
      <c r="G53" s="110">
        <f t="shared" ref="G53" si="1">SUM(G35:G38)</f>
        <v>0</v>
      </c>
    </row>
    <row r="54" spans="1:10" ht="17" thickBot="1" x14ac:dyDescent="0.25">
      <c r="A54" s="44"/>
      <c r="B54" s="111">
        <f>B53</f>
        <v>0</v>
      </c>
      <c r="C54" s="112">
        <f>C53*2</f>
        <v>0</v>
      </c>
      <c r="D54" s="112">
        <f>D53*3</f>
        <v>0</v>
      </c>
      <c r="E54" s="112">
        <f>E53*4</f>
        <v>0</v>
      </c>
      <c r="F54" s="113">
        <f>F53*5</f>
        <v>0</v>
      </c>
      <c r="G54" s="114">
        <f>3-G53</f>
        <v>3</v>
      </c>
    </row>
    <row r="55" spans="1:10" x14ac:dyDescent="0.2">
      <c r="A55" s="44"/>
      <c r="B55" s="44"/>
      <c r="C55" s="44"/>
      <c r="D55" s="44"/>
      <c r="E55" s="44"/>
      <c r="F55" s="44"/>
      <c r="G55" s="44"/>
    </row>
    <row r="56" spans="1:10" x14ac:dyDescent="0.2">
      <c r="A56" s="44"/>
      <c r="B56" s="44"/>
      <c r="C56" s="44"/>
      <c r="D56" s="44"/>
      <c r="E56" s="44"/>
      <c r="F56" s="44"/>
      <c r="G56" s="44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92F6B-47AD-4ABA-A3B5-1193B71F49AB}">
  <dimension ref="A2:L59"/>
  <sheetViews>
    <sheetView zoomScale="65" zoomScaleNormal="65" workbookViewId="0">
      <selection activeCell="B11" sqref="B11"/>
    </sheetView>
  </sheetViews>
  <sheetFormatPr baseColWidth="10" defaultColWidth="8.83203125" defaultRowHeight="15" x14ac:dyDescent="0.2"/>
  <cols>
    <col min="1" max="1" width="16.83203125" customWidth="1"/>
    <col min="2" max="6" width="40.83203125" customWidth="1"/>
    <col min="8" max="9" width="33" customWidth="1"/>
  </cols>
  <sheetData>
    <row r="2" spans="1:12" ht="19" x14ac:dyDescent="0.25">
      <c r="A2" s="193" t="s">
        <v>394</v>
      </c>
      <c r="B2" s="193"/>
      <c r="C2" s="193"/>
      <c r="D2" s="193"/>
      <c r="E2" s="193"/>
      <c r="F2" s="193"/>
      <c r="G2" s="193"/>
      <c r="H2" s="48"/>
      <c r="I2" s="48"/>
      <c r="J2" s="48"/>
    </row>
    <row r="3" spans="1:12" ht="16" x14ac:dyDescent="0.2">
      <c r="A3" s="198"/>
      <c r="B3" s="198"/>
      <c r="C3" s="198"/>
      <c r="D3" s="198"/>
      <c r="E3" s="198"/>
      <c r="F3" s="198"/>
      <c r="G3" s="198"/>
      <c r="H3" s="48"/>
      <c r="I3" s="48"/>
      <c r="J3" s="48"/>
    </row>
    <row r="4" spans="1:12" ht="19" x14ac:dyDescent="0.25">
      <c r="A4" s="193" t="s">
        <v>395</v>
      </c>
      <c r="B4" s="193"/>
      <c r="C4" s="193"/>
      <c r="D4" s="193"/>
      <c r="E4" s="193"/>
      <c r="F4" s="193"/>
      <c r="G4" s="193"/>
      <c r="H4" s="48"/>
      <c r="I4" s="48"/>
      <c r="J4" s="48"/>
    </row>
    <row r="5" spans="1:12" s="20" customFormat="1" ht="16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20" thickBot="1" x14ac:dyDescent="0.3">
      <c r="A6" s="187" t="s">
        <v>395</v>
      </c>
      <c r="B6" s="187"/>
      <c r="C6" s="187"/>
      <c r="D6" s="187"/>
      <c r="E6" s="187"/>
      <c r="F6" s="187"/>
      <c r="G6" s="187"/>
      <c r="H6" s="48"/>
      <c r="I6" s="48"/>
      <c r="J6" s="48"/>
    </row>
    <row r="7" spans="1:12" s="20" customFormat="1" ht="139" customHeight="1" x14ac:dyDescent="0.2">
      <c r="A7" s="167" t="s">
        <v>132</v>
      </c>
      <c r="B7" s="156" t="s">
        <v>396</v>
      </c>
      <c r="C7" s="156" t="s">
        <v>397</v>
      </c>
      <c r="D7" s="156" t="s">
        <v>398</v>
      </c>
      <c r="E7" s="156" t="s">
        <v>399</v>
      </c>
      <c r="F7" s="158" t="s">
        <v>400</v>
      </c>
      <c r="G7" s="168"/>
      <c r="H7" s="53"/>
      <c r="I7" s="128"/>
      <c r="J7" s="48"/>
    </row>
    <row r="8" spans="1:12" ht="17" thickBot="1" x14ac:dyDescent="0.25">
      <c r="A8" s="30" t="s">
        <v>138</v>
      </c>
      <c r="B8" s="36"/>
      <c r="C8" s="36"/>
      <c r="D8" s="36"/>
      <c r="E8" s="36"/>
      <c r="F8" s="36"/>
      <c r="G8" s="37"/>
      <c r="H8" s="53"/>
      <c r="I8" s="48"/>
      <c r="J8" s="48"/>
    </row>
    <row r="9" spans="1:12" s="20" customFormat="1" ht="16" x14ac:dyDescent="0.2">
      <c r="A9" s="194"/>
      <c r="B9" s="194"/>
      <c r="C9" s="194"/>
      <c r="D9" s="194"/>
      <c r="E9" s="194"/>
      <c r="F9" s="194"/>
      <c r="G9" s="194"/>
      <c r="H9" s="53"/>
      <c r="I9" s="48"/>
      <c r="J9" s="48"/>
    </row>
    <row r="10" spans="1:12" ht="20" thickBot="1" x14ac:dyDescent="0.3">
      <c r="A10" s="195" t="s">
        <v>395</v>
      </c>
      <c r="B10" s="195"/>
      <c r="C10" s="195"/>
      <c r="D10" s="195"/>
      <c r="E10" s="195"/>
      <c r="F10" s="195"/>
      <c r="G10" s="195"/>
      <c r="H10" s="53"/>
      <c r="I10" s="48"/>
      <c r="J10" s="48"/>
    </row>
    <row r="11" spans="1:12" s="20" customFormat="1" ht="157.5" customHeight="1" x14ac:dyDescent="0.2">
      <c r="A11" s="167" t="s">
        <v>132</v>
      </c>
      <c r="B11" s="156" t="s">
        <v>401</v>
      </c>
      <c r="C11" s="156" t="s">
        <v>402</v>
      </c>
      <c r="D11" s="156" t="s">
        <v>403</v>
      </c>
      <c r="E11" s="156" t="s">
        <v>404</v>
      </c>
      <c r="F11" s="156" t="s">
        <v>405</v>
      </c>
      <c r="G11" s="168"/>
      <c r="H11" s="128"/>
      <c r="I11" s="128"/>
      <c r="J11" s="48"/>
    </row>
    <row r="12" spans="1:12" ht="17" thickBot="1" x14ac:dyDescent="0.25">
      <c r="A12" s="30" t="s">
        <v>138</v>
      </c>
      <c r="B12" s="36"/>
      <c r="C12" s="36"/>
      <c r="D12" s="36"/>
      <c r="E12" s="36"/>
      <c r="F12" s="36"/>
      <c r="G12" s="37"/>
      <c r="H12" s="128"/>
      <c r="I12" s="129"/>
      <c r="J12" s="48"/>
    </row>
    <row r="13" spans="1:12" ht="16" x14ac:dyDescent="0.2">
      <c r="A13" s="194"/>
      <c r="B13" s="194"/>
      <c r="C13" s="194"/>
      <c r="D13" s="194"/>
      <c r="E13" s="194"/>
      <c r="F13" s="194"/>
      <c r="G13" s="194"/>
      <c r="H13" s="53"/>
      <c r="I13" s="48"/>
      <c r="J13" s="48"/>
    </row>
    <row r="14" spans="1:12" s="20" customFormat="1" ht="20" thickBot="1" x14ac:dyDescent="0.3">
      <c r="A14" s="187" t="s">
        <v>395</v>
      </c>
      <c r="B14" s="188"/>
      <c r="C14" s="188"/>
      <c r="D14" s="188"/>
      <c r="E14" s="188"/>
      <c r="F14" s="188"/>
      <c r="G14" s="188"/>
      <c r="H14" s="50"/>
      <c r="I14" s="50"/>
      <c r="J14" s="50"/>
    </row>
    <row r="15" spans="1:12" ht="184" customHeight="1" x14ac:dyDescent="0.2">
      <c r="A15" s="183"/>
      <c r="B15" s="156" t="s">
        <v>406</v>
      </c>
      <c r="C15" s="156" t="s">
        <v>407</v>
      </c>
      <c r="D15" s="156" t="s">
        <v>408</v>
      </c>
      <c r="E15" s="156" t="s">
        <v>409</v>
      </c>
      <c r="F15" s="158" t="s">
        <v>410</v>
      </c>
      <c r="G15" s="168"/>
      <c r="H15" s="128"/>
      <c r="I15" s="128"/>
      <c r="J15" s="51"/>
    </row>
    <row r="16" spans="1:12" s="20" customFormat="1" ht="17" thickBot="1" x14ac:dyDescent="0.25">
      <c r="A16" s="30" t="s">
        <v>138</v>
      </c>
      <c r="B16" s="31"/>
      <c r="C16" s="31"/>
      <c r="D16" s="31"/>
      <c r="E16" s="31"/>
      <c r="F16" s="31"/>
      <c r="G16" s="32"/>
      <c r="H16" s="50"/>
      <c r="I16" s="50"/>
      <c r="J16" s="50"/>
    </row>
    <row r="17" spans="1:10" ht="16" x14ac:dyDescent="0.2">
      <c r="A17" s="197"/>
      <c r="B17" s="197"/>
      <c r="C17" s="197"/>
      <c r="D17" s="197"/>
      <c r="E17" s="197"/>
      <c r="F17" s="197"/>
      <c r="G17" s="197"/>
      <c r="H17" s="50"/>
      <c r="I17" s="50"/>
      <c r="J17" s="50"/>
    </row>
    <row r="18" spans="1:10" ht="19" x14ac:dyDescent="0.25">
      <c r="A18" s="193" t="s">
        <v>411</v>
      </c>
      <c r="B18" s="193"/>
      <c r="C18" s="193"/>
      <c r="D18" s="193"/>
      <c r="E18" s="193"/>
      <c r="F18" s="193"/>
      <c r="G18" s="193"/>
      <c r="H18" s="50"/>
      <c r="I18" s="50"/>
      <c r="J18" s="50"/>
    </row>
    <row r="19" spans="1:10" s="20" customFormat="1" ht="16" x14ac:dyDescent="0.2">
      <c r="A19" s="194"/>
      <c r="B19" s="194"/>
      <c r="C19" s="194"/>
      <c r="D19" s="194"/>
      <c r="E19" s="194"/>
      <c r="F19" s="194"/>
      <c r="G19" s="194"/>
      <c r="H19" s="50"/>
      <c r="I19" s="50"/>
      <c r="J19" s="50"/>
    </row>
    <row r="20" spans="1:10" ht="20" thickBot="1" x14ac:dyDescent="0.3">
      <c r="A20" s="187" t="s">
        <v>412</v>
      </c>
      <c r="B20" s="188"/>
      <c r="C20" s="188"/>
      <c r="D20" s="188"/>
      <c r="E20" s="188"/>
      <c r="F20" s="188"/>
      <c r="G20" s="188"/>
      <c r="H20" s="48"/>
      <c r="I20" s="48"/>
      <c r="J20" s="48"/>
    </row>
    <row r="21" spans="1:10" s="20" customFormat="1" ht="180.5" customHeight="1" x14ac:dyDescent="0.2">
      <c r="A21" s="167" t="s">
        <v>132</v>
      </c>
      <c r="B21" s="158" t="s">
        <v>413</v>
      </c>
      <c r="C21" s="156" t="s">
        <v>414</v>
      </c>
      <c r="D21" s="156" t="s">
        <v>415</v>
      </c>
      <c r="E21" s="156" t="s">
        <v>416</v>
      </c>
      <c r="F21" s="156" t="s">
        <v>417</v>
      </c>
      <c r="G21" s="168"/>
      <c r="H21" s="53"/>
      <c r="I21" s="48"/>
      <c r="J21" s="48"/>
    </row>
    <row r="22" spans="1:10" ht="17" thickBot="1" x14ac:dyDescent="0.25">
      <c r="A22" s="30" t="s">
        <v>138</v>
      </c>
      <c r="B22" s="31"/>
      <c r="C22" s="31"/>
      <c r="D22" s="31"/>
      <c r="E22" s="31"/>
      <c r="F22" s="31"/>
      <c r="G22" s="32"/>
      <c r="H22" s="50"/>
      <c r="I22" s="50"/>
      <c r="J22" s="50"/>
    </row>
    <row r="23" spans="1:10" ht="16" x14ac:dyDescent="0.2">
      <c r="A23" s="197"/>
      <c r="B23" s="197"/>
      <c r="C23" s="197"/>
      <c r="D23" s="197"/>
      <c r="E23" s="197"/>
      <c r="F23" s="197"/>
      <c r="G23" s="197"/>
      <c r="H23" s="50"/>
      <c r="I23" s="50"/>
      <c r="J23" s="50"/>
    </row>
    <row r="24" spans="1:10" ht="20" thickBot="1" x14ac:dyDescent="0.3">
      <c r="A24" s="187" t="s">
        <v>418</v>
      </c>
      <c r="B24" s="188"/>
      <c r="C24" s="188"/>
      <c r="D24" s="188"/>
      <c r="E24" s="188"/>
      <c r="F24" s="188"/>
      <c r="G24" s="188"/>
      <c r="H24" s="50"/>
      <c r="I24" s="50"/>
      <c r="J24" s="50"/>
    </row>
    <row r="25" spans="1:10" ht="153" customHeight="1" x14ac:dyDescent="0.2">
      <c r="A25" s="167" t="s">
        <v>132</v>
      </c>
      <c r="B25" s="160" t="s">
        <v>419</v>
      </c>
      <c r="C25" s="157" t="s">
        <v>420</v>
      </c>
      <c r="D25" s="157" t="s">
        <v>421</v>
      </c>
      <c r="E25" s="157" t="s">
        <v>422</v>
      </c>
      <c r="F25" s="156" t="s">
        <v>423</v>
      </c>
      <c r="G25" s="168"/>
      <c r="H25" s="49"/>
      <c r="I25" s="73"/>
      <c r="J25" s="48"/>
    </row>
    <row r="26" spans="1:10" ht="17" thickBot="1" x14ac:dyDescent="0.25">
      <c r="A26" s="30" t="s">
        <v>138</v>
      </c>
      <c r="B26" s="63"/>
      <c r="C26" s="64"/>
      <c r="D26" s="64"/>
      <c r="E26" s="64"/>
      <c r="F26" s="64"/>
      <c r="G26" s="65"/>
      <c r="H26" s="50"/>
      <c r="I26" s="50"/>
      <c r="J26" s="50"/>
    </row>
    <row r="27" spans="1:10" ht="16" x14ac:dyDescent="0.2">
      <c r="A27" s="194"/>
      <c r="B27" s="194"/>
      <c r="C27" s="194"/>
      <c r="D27" s="194"/>
      <c r="E27" s="194"/>
      <c r="F27" s="194"/>
      <c r="G27" s="194"/>
      <c r="H27" s="50"/>
      <c r="I27" s="50"/>
      <c r="J27" s="50"/>
    </row>
    <row r="28" spans="1:10" ht="20" thickBot="1" x14ac:dyDescent="0.3">
      <c r="A28" s="187" t="s">
        <v>424</v>
      </c>
      <c r="B28" s="188"/>
      <c r="C28" s="188"/>
      <c r="D28" s="188"/>
      <c r="E28" s="188"/>
      <c r="F28" s="188"/>
      <c r="G28" s="188"/>
      <c r="H28" s="50"/>
      <c r="I28" s="50"/>
      <c r="J28" s="50"/>
    </row>
    <row r="29" spans="1:10" ht="182.5" customHeight="1" x14ac:dyDescent="0.2">
      <c r="A29" s="167" t="s">
        <v>132</v>
      </c>
      <c r="B29" s="156" t="s">
        <v>425</v>
      </c>
      <c r="C29" s="156" t="s">
        <v>426</v>
      </c>
      <c r="D29" s="157" t="s">
        <v>427</v>
      </c>
      <c r="E29" s="156" t="s">
        <v>428</v>
      </c>
      <c r="F29" s="156" t="s">
        <v>429</v>
      </c>
      <c r="G29" s="168"/>
      <c r="I29" s="62"/>
      <c r="J29" s="48"/>
    </row>
    <row r="30" spans="1:10" ht="17" thickBot="1" x14ac:dyDescent="0.25">
      <c r="A30" s="30" t="s">
        <v>138</v>
      </c>
      <c r="B30" s="31"/>
      <c r="C30" s="31"/>
      <c r="D30" s="31"/>
      <c r="E30" s="31"/>
      <c r="F30" s="31"/>
      <c r="G30" s="32"/>
      <c r="H30" s="50"/>
      <c r="I30" s="50"/>
      <c r="J30" s="50"/>
    </row>
    <row r="31" spans="1:10" ht="16" x14ac:dyDescent="0.2">
      <c r="A31" s="194"/>
      <c r="B31" s="194"/>
      <c r="C31" s="194"/>
      <c r="D31" s="194"/>
      <c r="E31" s="194"/>
      <c r="F31" s="194"/>
      <c r="G31" s="194"/>
      <c r="H31" s="50"/>
      <c r="I31" s="50"/>
      <c r="J31" s="50"/>
    </row>
    <row r="32" spans="1:10" ht="20" thickBot="1" x14ac:dyDescent="0.3">
      <c r="A32" s="187" t="s">
        <v>430</v>
      </c>
      <c r="B32" s="188"/>
      <c r="C32" s="188"/>
      <c r="D32" s="188"/>
      <c r="E32" s="188"/>
      <c r="F32" s="188"/>
      <c r="G32" s="188"/>
      <c r="H32" s="50"/>
      <c r="I32" s="50"/>
      <c r="J32" s="50"/>
    </row>
    <row r="33" spans="1:10" ht="169.5" customHeight="1" x14ac:dyDescent="0.2">
      <c r="A33" s="167" t="s">
        <v>132</v>
      </c>
      <c r="B33" s="156" t="s">
        <v>431</v>
      </c>
      <c r="C33" s="156" t="s">
        <v>432</v>
      </c>
      <c r="D33" s="157" t="s">
        <v>433</v>
      </c>
      <c r="E33" s="156" t="s">
        <v>434</v>
      </c>
      <c r="F33" s="158" t="s">
        <v>435</v>
      </c>
      <c r="G33" s="168"/>
      <c r="H33" s="50"/>
      <c r="I33" s="50"/>
      <c r="J33" s="50"/>
    </row>
    <row r="34" spans="1:10" ht="17" thickBot="1" x14ac:dyDescent="0.25">
      <c r="A34" s="30" t="s">
        <v>138</v>
      </c>
      <c r="B34" s="31"/>
      <c r="C34" s="31"/>
      <c r="D34" s="31"/>
      <c r="E34" s="31"/>
      <c r="F34" s="31"/>
      <c r="G34" s="32"/>
      <c r="H34" s="50"/>
      <c r="I34" s="50"/>
      <c r="J34" s="50"/>
    </row>
    <row r="35" spans="1:10" ht="16" x14ac:dyDescent="0.2">
      <c r="A35" s="40"/>
      <c r="B35" s="39"/>
      <c r="C35" s="39"/>
      <c r="D35" s="39"/>
      <c r="E35" s="39"/>
      <c r="F35" s="39"/>
      <c r="G35" s="39"/>
      <c r="H35" s="50"/>
      <c r="I35" s="50"/>
      <c r="J35" s="50"/>
    </row>
    <row r="36" spans="1:10" ht="19" x14ac:dyDescent="0.25">
      <c r="A36" s="193" t="s">
        <v>436</v>
      </c>
      <c r="B36" s="193"/>
      <c r="C36" s="193"/>
      <c r="D36" s="193"/>
      <c r="E36" s="193"/>
      <c r="F36" s="193"/>
      <c r="G36" s="193"/>
      <c r="H36" s="50"/>
      <c r="I36" s="50"/>
      <c r="J36" s="50"/>
    </row>
    <row r="37" spans="1:10" ht="16" x14ac:dyDescent="0.2">
      <c r="A37" s="40"/>
      <c r="B37" s="39"/>
      <c r="C37" s="39"/>
      <c r="D37" s="39"/>
      <c r="E37" s="39"/>
      <c r="F37" s="39"/>
      <c r="G37" s="39"/>
      <c r="H37" s="50"/>
      <c r="I37" s="50"/>
      <c r="J37" s="50"/>
    </row>
    <row r="38" spans="1:10" ht="20" thickBot="1" x14ac:dyDescent="0.3">
      <c r="A38" s="52" t="s">
        <v>437</v>
      </c>
      <c r="B38" s="38"/>
      <c r="C38" s="38"/>
      <c r="D38" s="38"/>
      <c r="E38" s="38"/>
      <c r="F38" s="38"/>
      <c r="G38" s="38"/>
      <c r="H38" s="50"/>
      <c r="I38" s="50"/>
      <c r="J38" s="50"/>
    </row>
    <row r="39" spans="1:10" ht="204" x14ac:dyDescent="0.2">
      <c r="A39" s="178" t="s">
        <v>349</v>
      </c>
      <c r="B39" s="179" t="s">
        <v>438</v>
      </c>
      <c r="C39" s="179" t="s">
        <v>439</v>
      </c>
      <c r="D39" s="179" t="s">
        <v>440</v>
      </c>
      <c r="E39" s="179" t="s">
        <v>441</v>
      </c>
      <c r="F39" s="179" t="s">
        <v>442</v>
      </c>
      <c r="G39" s="180"/>
      <c r="H39" s="66"/>
      <c r="I39" s="50"/>
      <c r="J39" s="50"/>
    </row>
    <row r="40" spans="1:10" ht="17" thickBot="1" x14ac:dyDescent="0.25">
      <c r="A40" s="30" t="s">
        <v>138</v>
      </c>
      <c r="B40" s="184"/>
      <c r="C40" s="184"/>
      <c r="D40" s="184"/>
      <c r="E40" s="184"/>
      <c r="F40" s="184"/>
      <c r="G40" s="47"/>
      <c r="H40" s="50"/>
      <c r="I40" s="50"/>
      <c r="J40" s="50"/>
    </row>
    <row r="41" spans="1:10" ht="16" x14ac:dyDescent="0.2">
      <c r="A41" s="40"/>
      <c r="B41" s="39"/>
      <c r="C41" s="39"/>
      <c r="D41" s="39"/>
      <c r="E41" s="39"/>
      <c r="F41" s="39"/>
      <c r="G41" s="39"/>
      <c r="H41" s="50"/>
      <c r="I41" s="50"/>
      <c r="J41" s="50"/>
    </row>
    <row r="42" spans="1:10" ht="20" thickBot="1" x14ac:dyDescent="0.3">
      <c r="A42" s="187" t="s">
        <v>437</v>
      </c>
      <c r="B42" s="188"/>
      <c r="C42" s="188"/>
      <c r="D42" s="188"/>
      <c r="E42" s="188"/>
      <c r="F42" s="188"/>
      <c r="G42" s="188"/>
      <c r="H42" s="50"/>
      <c r="I42" s="50"/>
      <c r="J42" s="50"/>
    </row>
    <row r="43" spans="1:10" ht="306" x14ac:dyDescent="0.2">
      <c r="A43" s="178" t="s">
        <v>349</v>
      </c>
      <c r="B43" s="179" t="s">
        <v>443</v>
      </c>
      <c r="C43" s="179" t="s">
        <v>444</v>
      </c>
      <c r="D43" s="182" t="s">
        <v>445</v>
      </c>
      <c r="E43" s="179" t="s">
        <v>446</v>
      </c>
      <c r="F43" s="179" t="s">
        <v>447</v>
      </c>
      <c r="G43" s="180"/>
      <c r="H43" s="155"/>
      <c r="I43" s="48"/>
      <c r="J43" s="48"/>
    </row>
    <row r="44" spans="1:10" ht="17" thickBot="1" x14ac:dyDescent="0.25">
      <c r="A44" s="30" t="s">
        <v>138</v>
      </c>
      <c r="B44" s="184"/>
      <c r="C44" s="184"/>
      <c r="D44" s="184"/>
      <c r="E44" s="184"/>
      <c r="F44" s="184"/>
      <c r="G44" s="47"/>
      <c r="H44" s="50"/>
      <c r="I44" s="50"/>
      <c r="J44" s="50"/>
    </row>
    <row r="45" spans="1:10" ht="16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</row>
    <row r="46" spans="1:10" ht="16" x14ac:dyDescent="0.2">
      <c r="A46" s="44"/>
      <c r="B46" s="73"/>
      <c r="C46" s="73"/>
      <c r="D46" s="73"/>
      <c r="E46" s="73"/>
      <c r="F46" s="35"/>
      <c r="G46" s="35"/>
      <c r="H46" s="48"/>
      <c r="I46" s="48"/>
      <c r="J46" s="48"/>
    </row>
    <row r="47" spans="1:10" ht="17" thickBo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8" spans="1:10" ht="17" thickBot="1" x14ac:dyDescent="0.25">
      <c r="A48" s="48"/>
      <c r="B48" s="153" t="s">
        <v>7</v>
      </c>
      <c r="C48" s="154">
        <f>F48</f>
        <v>0</v>
      </c>
      <c r="D48" s="54"/>
      <c r="E48" s="54">
        <f>SUM(B50:F50)</f>
        <v>0</v>
      </c>
      <c r="F48" s="150">
        <f>E48/G50</f>
        <v>0</v>
      </c>
      <c r="G48" s="55"/>
      <c r="H48" s="48"/>
      <c r="I48" s="48"/>
      <c r="J48" s="48"/>
    </row>
    <row r="49" spans="1:10" ht="16" x14ac:dyDescent="0.2">
      <c r="A49" s="48"/>
      <c r="B49" s="57">
        <f>SUM(B8:B17)</f>
        <v>0</v>
      </c>
      <c r="C49" s="57">
        <f>SUM(C8:C17)</f>
        <v>0</v>
      </c>
      <c r="D49" s="57">
        <f>SUM(D8:D17)</f>
        <v>0</v>
      </c>
      <c r="E49" s="57">
        <f>SUM(E8:E17)</f>
        <v>0</v>
      </c>
      <c r="F49" s="57">
        <f>SUM(F8:F17)</f>
        <v>0</v>
      </c>
      <c r="G49" s="57">
        <f>SUM(G14:G17)</f>
        <v>0</v>
      </c>
      <c r="H49" s="48"/>
      <c r="I49" s="48"/>
      <c r="J49" s="48"/>
    </row>
    <row r="50" spans="1:10" ht="17" thickBot="1" x14ac:dyDescent="0.25">
      <c r="A50" s="48"/>
      <c r="B50" s="58">
        <f>B49</f>
        <v>0</v>
      </c>
      <c r="C50" s="59">
        <f>C49*2</f>
        <v>0</v>
      </c>
      <c r="D50" s="59">
        <f>D49*3</f>
        <v>0</v>
      </c>
      <c r="E50" s="59">
        <f>E49*4</f>
        <v>0</v>
      </c>
      <c r="F50" s="60">
        <f>F49*5</f>
        <v>0</v>
      </c>
      <c r="G50" s="60">
        <f>3-G49</f>
        <v>3</v>
      </c>
      <c r="H50" s="48"/>
      <c r="I50" s="48"/>
      <c r="J50" s="48"/>
    </row>
    <row r="51" spans="1:10" ht="17" thickBo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</row>
    <row r="52" spans="1:10" ht="17" thickBot="1" x14ac:dyDescent="0.25">
      <c r="A52" s="48"/>
      <c r="B52" s="153" t="s">
        <v>8</v>
      </c>
      <c r="C52" s="154">
        <f>F52</f>
        <v>0</v>
      </c>
      <c r="D52" s="54"/>
      <c r="E52" s="54">
        <f>SUM(B54:F54)</f>
        <v>0</v>
      </c>
      <c r="F52" s="150">
        <f>E52/G54</f>
        <v>0</v>
      </c>
      <c r="G52" s="55"/>
      <c r="H52" s="48"/>
      <c r="I52" s="48"/>
      <c r="J52" s="48"/>
    </row>
    <row r="53" spans="1:10" ht="16" x14ac:dyDescent="0.2">
      <c r="A53" s="48"/>
      <c r="B53" s="56">
        <f t="shared" ref="B53:G53" si="0">SUM(B22:B34)</f>
        <v>0</v>
      </c>
      <c r="C53" s="56">
        <f t="shared" si="0"/>
        <v>0</v>
      </c>
      <c r="D53" s="56">
        <f t="shared" si="0"/>
        <v>0</v>
      </c>
      <c r="E53" s="56">
        <f t="shared" si="0"/>
        <v>0</v>
      </c>
      <c r="F53" s="56">
        <f t="shared" si="0"/>
        <v>0</v>
      </c>
      <c r="G53" s="56">
        <f t="shared" si="0"/>
        <v>0</v>
      </c>
      <c r="H53" s="48"/>
      <c r="I53" s="48"/>
      <c r="J53" s="48"/>
    </row>
    <row r="54" spans="1:10" ht="17" thickBot="1" x14ac:dyDescent="0.25">
      <c r="A54" s="48"/>
      <c r="B54" s="58">
        <f>B53</f>
        <v>0</v>
      </c>
      <c r="C54" s="59">
        <f>C53*2</f>
        <v>0</v>
      </c>
      <c r="D54" s="59">
        <f>D53*3</f>
        <v>0</v>
      </c>
      <c r="E54" s="59">
        <f>E53*4</f>
        <v>0</v>
      </c>
      <c r="F54" s="60">
        <f>F53*5</f>
        <v>0</v>
      </c>
      <c r="G54" s="60">
        <f>4-G53</f>
        <v>4</v>
      </c>
      <c r="H54" s="48"/>
      <c r="I54" s="48"/>
      <c r="J54" s="48"/>
    </row>
    <row r="55" spans="1:10" ht="17" thickBo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0" ht="17" thickBot="1" x14ac:dyDescent="0.25">
      <c r="A56" s="48"/>
      <c r="B56" s="153" t="s">
        <v>9</v>
      </c>
      <c r="C56" s="154">
        <f>F56</f>
        <v>0</v>
      </c>
      <c r="D56" s="54"/>
      <c r="E56" s="54">
        <f>SUM(B58:F58)</f>
        <v>0</v>
      </c>
      <c r="F56" s="150">
        <f>E56/G58</f>
        <v>0</v>
      </c>
      <c r="G56" s="55"/>
      <c r="H56" s="48"/>
      <c r="I56" s="48"/>
      <c r="J56" s="48"/>
    </row>
    <row r="57" spans="1:10" ht="16" x14ac:dyDescent="0.2">
      <c r="A57" s="48"/>
      <c r="B57" s="56">
        <f t="shared" ref="B57:G57" si="1">SUM(B40:B44)</f>
        <v>0</v>
      </c>
      <c r="C57" s="56">
        <f t="shared" si="1"/>
        <v>0</v>
      </c>
      <c r="D57" s="56">
        <f t="shared" si="1"/>
        <v>0</v>
      </c>
      <c r="E57" s="56">
        <f t="shared" si="1"/>
        <v>0</v>
      </c>
      <c r="F57" s="56">
        <f t="shared" si="1"/>
        <v>0</v>
      </c>
      <c r="G57" s="56">
        <f t="shared" si="1"/>
        <v>0</v>
      </c>
      <c r="H57" s="48"/>
      <c r="I57" s="48"/>
      <c r="J57" s="48"/>
    </row>
    <row r="58" spans="1:10" ht="17" thickBot="1" x14ac:dyDescent="0.25">
      <c r="A58" s="48"/>
      <c r="B58" s="58">
        <f>B57</f>
        <v>0</v>
      </c>
      <c r="C58" s="59">
        <f>C57*2</f>
        <v>0</v>
      </c>
      <c r="D58" s="59">
        <f>D57*3</f>
        <v>0</v>
      </c>
      <c r="E58" s="59">
        <f>E57*4</f>
        <v>0</v>
      </c>
      <c r="F58" s="60">
        <f>F57*5</f>
        <v>0</v>
      </c>
      <c r="G58" s="61">
        <f>2-G57</f>
        <v>2</v>
      </c>
      <c r="H58" s="48"/>
      <c r="I58" s="48"/>
      <c r="J58" s="48"/>
    </row>
    <row r="59" spans="1:10" ht="16" x14ac:dyDescent="0.2">
      <c r="A59" s="48"/>
      <c r="B59" s="48"/>
      <c r="C59" s="48"/>
      <c r="D59" s="48"/>
      <c r="E59" s="48"/>
      <c r="F59" s="48"/>
      <c r="G59" s="48"/>
      <c r="H59" s="48"/>
      <c r="I59" s="48"/>
      <c r="J59" s="48"/>
    </row>
  </sheetData>
  <mergeCells count="20">
    <mergeCell ref="A18:G18"/>
    <mergeCell ref="A2:G2"/>
    <mergeCell ref="A3:G3"/>
    <mergeCell ref="A4:G4"/>
    <mergeCell ref="A6:G6"/>
    <mergeCell ref="A9:G9"/>
    <mergeCell ref="A10:G10"/>
    <mergeCell ref="A13:G13"/>
    <mergeCell ref="A14:G14"/>
    <mergeCell ref="A17:G17"/>
    <mergeCell ref="A31:G31"/>
    <mergeCell ref="A32:G32"/>
    <mergeCell ref="A42:G42"/>
    <mergeCell ref="A36:G36"/>
    <mergeCell ref="A19:G19"/>
    <mergeCell ref="A20:G20"/>
    <mergeCell ref="A23:G23"/>
    <mergeCell ref="A24:G24"/>
    <mergeCell ref="A27:G27"/>
    <mergeCell ref="A28:G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53"/>
  <sheetViews>
    <sheetView zoomScale="42" zoomScaleNormal="85" workbookViewId="0">
      <selection activeCell="A33" sqref="A33"/>
    </sheetView>
  </sheetViews>
  <sheetFormatPr baseColWidth="10" defaultColWidth="8.83203125" defaultRowHeight="15" x14ac:dyDescent="0.2"/>
  <cols>
    <col min="1" max="1" width="38.33203125" customWidth="1"/>
    <col min="2" max="2" width="21.5" style="8" customWidth="1"/>
    <col min="3" max="3" width="48.5" customWidth="1"/>
    <col min="4" max="4" width="30.1640625" customWidth="1"/>
  </cols>
  <sheetData>
    <row r="1" spans="1:4" s="6" customFormat="1" ht="19" x14ac:dyDescent="0.25">
      <c r="A1" s="22" t="s">
        <v>448</v>
      </c>
      <c r="B1" s="19"/>
      <c r="D1" s="7"/>
    </row>
    <row r="2" spans="1:4" x14ac:dyDescent="0.2">
      <c r="A2" s="16" t="s">
        <v>10</v>
      </c>
    </row>
    <row r="3" spans="1:4" x14ac:dyDescent="0.2">
      <c r="A3" s="17" t="s">
        <v>449</v>
      </c>
      <c r="B3" s="20"/>
      <c r="C3" s="9"/>
    </row>
    <row r="4" spans="1:4" ht="16" thickBot="1" x14ac:dyDescent="0.25">
      <c r="A4" s="17" t="s">
        <v>450</v>
      </c>
      <c r="B4" s="20"/>
      <c r="C4" s="9"/>
    </row>
    <row r="5" spans="1:4" ht="33" thickBot="1" x14ac:dyDescent="0.25">
      <c r="A5" s="1" t="s">
        <v>451</v>
      </c>
      <c r="B5" s="15" t="s">
        <v>452</v>
      </c>
      <c r="C5" s="2" t="s">
        <v>453</v>
      </c>
    </row>
    <row r="6" spans="1:4" ht="22.5" customHeight="1" thickBot="1" x14ac:dyDescent="0.25">
      <c r="A6" s="199" t="s">
        <v>454</v>
      </c>
      <c r="B6" s="200"/>
      <c r="C6" s="201"/>
    </row>
    <row r="7" spans="1:4" ht="22.5" customHeight="1" thickBot="1" x14ac:dyDescent="0.25">
      <c r="A7" s="5" t="s">
        <v>455</v>
      </c>
      <c r="B7" s="23">
        <f>'1.0 Proteger a natureza'!C50</f>
        <v>0</v>
      </c>
      <c r="C7" s="5"/>
    </row>
    <row r="8" spans="1:4" ht="30" customHeight="1" thickBot="1" x14ac:dyDescent="0.25">
      <c r="A8" s="5" t="s">
        <v>456</v>
      </c>
      <c r="B8" s="23">
        <f>'1.0 Proteger a natureza'!C54</f>
        <v>0</v>
      </c>
      <c r="C8" s="5"/>
    </row>
    <row r="9" spans="1:4" ht="22.5" customHeight="1" thickBot="1" x14ac:dyDescent="0.25">
      <c r="A9" s="5" t="s">
        <v>457</v>
      </c>
      <c r="B9" s="23">
        <f>'1.0 Proteger a natureza'!C58</f>
        <v>0</v>
      </c>
      <c r="C9" s="5"/>
    </row>
    <row r="10" spans="1:4" ht="22.5" customHeight="1" thickBot="1" x14ac:dyDescent="0.25">
      <c r="A10" s="199" t="s">
        <v>458</v>
      </c>
      <c r="B10" s="200"/>
      <c r="C10" s="201"/>
    </row>
    <row r="11" spans="1:4" ht="22.5" customHeight="1" thickBot="1" x14ac:dyDescent="0.25">
      <c r="A11" s="12" t="s">
        <v>459</v>
      </c>
      <c r="B11" s="23">
        <f>'2.0 Capacitar pessoas'!C70</f>
        <v>0</v>
      </c>
      <c r="C11" s="5"/>
    </row>
    <row r="12" spans="1:4" ht="22.5" customHeight="1" thickBot="1" x14ac:dyDescent="0.25">
      <c r="A12" s="5" t="s">
        <v>460</v>
      </c>
      <c r="B12" s="23">
        <f>'2.0 Capacitar pessoas'!C74</f>
        <v>0</v>
      </c>
      <c r="C12" s="5"/>
    </row>
    <row r="13" spans="1:4" ht="22.5" customHeight="1" thickBot="1" x14ac:dyDescent="0.25">
      <c r="A13" s="5" t="s">
        <v>461</v>
      </c>
      <c r="B13" s="23">
        <f>'2.0 Capacitar pessoas'!C78</f>
        <v>0</v>
      </c>
      <c r="C13" s="5"/>
    </row>
    <row r="14" spans="1:4" ht="22.5" customHeight="1" thickBot="1" x14ac:dyDescent="0.25">
      <c r="A14" s="199" t="s">
        <v>462</v>
      </c>
      <c r="B14" s="200"/>
      <c r="C14" s="201"/>
    </row>
    <row r="15" spans="1:4" ht="22.5" customHeight="1" thickBot="1" x14ac:dyDescent="0.25">
      <c r="A15" s="5" t="s">
        <v>463</v>
      </c>
      <c r="B15" s="23">
        <f>'3.0 Empregar as melhores pratic'!C36</f>
        <v>0</v>
      </c>
      <c r="C15" s="5"/>
    </row>
    <row r="16" spans="1:4" ht="22.5" customHeight="1" thickBot="1" x14ac:dyDescent="0.25">
      <c r="A16" s="5" t="s">
        <v>464</v>
      </c>
      <c r="B16" s="23">
        <f>'3.0 Empregar as melhores pratic'!C40</f>
        <v>0</v>
      </c>
      <c r="C16" s="5"/>
    </row>
    <row r="17" spans="1:4" ht="29.25" customHeight="1" thickBot="1" x14ac:dyDescent="0.25">
      <c r="A17" s="5" t="s">
        <v>465</v>
      </c>
      <c r="B17" s="23">
        <f>'3.0 Empregar as melhores pratic'!C44</f>
        <v>0</v>
      </c>
      <c r="C17" s="5"/>
    </row>
    <row r="18" spans="1:4" ht="22.5" customHeight="1" thickBot="1" x14ac:dyDescent="0.25">
      <c r="A18" s="199" t="s">
        <v>469</v>
      </c>
      <c r="B18" s="200"/>
      <c r="C18" s="201"/>
    </row>
    <row r="19" spans="1:4" ht="29.25" customHeight="1" thickBot="1" x14ac:dyDescent="0.25">
      <c r="A19" s="5" t="s">
        <v>466</v>
      </c>
      <c r="B19" s="23">
        <f>'4.0 Local e Contextual'!C43</f>
        <v>0</v>
      </c>
      <c r="C19" s="5"/>
    </row>
    <row r="20" spans="1:4" ht="22.5" customHeight="1" thickBot="1" x14ac:dyDescent="0.25">
      <c r="A20" s="5" t="s">
        <v>467</v>
      </c>
      <c r="B20" s="23">
        <f>'4.0 Local e Contextual'!C47</f>
        <v>0</v>
      </c>
      <c r="C20" s="5"/>
    </row>
    <row r="21" spans="1:4" ht="22.5" customHeight="1" thickBot="1" x14ac:dyDescent="0.25">
      <c r="A21" s="5" t="s">
        <v>468</v>
      </c>
      <c r="B21" s="23">
        <f>'4.0 Local e Contextual'!C51</f>
        <v>0</v>
      </c>
      <c r="C21" s="5"/>
    </row>
    <row r="22" spans="1:4" ht="22.5" customHeight="1" thickBot="1" x14ac:dyDescent="0.25">
      <c r="A22" s="202" t="s">
        <v>470</v>
      </c>
      <c r="B22" s="203"/>
      <c r="C22" s="204"/>
      <c r="D22" s="9"/>
    </row>
    <row r="23" spans="1:4" ht="22.5" customHeight="1" thickBot="1" x14ac:dyDescent="0.25">
      <c r="A23" s="5" t="s">
        <v>471</v>
      </c>
      <c r="B23" s="23">
        <f>'5.0 Capital de alta integridade'!C44</f>
        <v>0</v>
      </c>
      <c r="C23" s="5"/>
    </row>
    <row r="24" spans="1:4" ht="22.5" customHeight="1" thickBot="1" x14ac:dyDescent="0.25">
      <c r="A24" s="13" t="s">
        <v>472</v>
      </c>
      <c r="B24" s="24">
        <f>'5.0 Capital de alta integridade'!C48</f>
        <v>0</v>
      </c>
      <c r="C24" s="14"/>
    </row>
    <row r="25" spans="1:4" ht="27.75" customHeight="1" thickBot="1" x14ac:dyDescent="0.25">
      <c r="A25" s="3" t="s">
        <v>473</v>
      </c>
      <c r="B25" s="25">
        <f>'5.0 Capital de alta integridade'!C52</f>
        <v>0</v>
      </c>
      <c r="C25" s="4"/>
    </row>
    <row r="26" spans="1:4" s="9" customFormat="1" ht="22.5" customHeight="1" thickBot="1" x14ac:dyDescent="0.25">
      <c r="A26" s="202" t="s">
        <v>474</v>
      </c>
      <c r="B26" s="203"/>
      <c r="C26" s="204"/>
      <c r="D26" s="21"/>
    </row>
    <row r="27" spans="1:4" s="9" customFormat="1" ht="22.5" customHeight="1" thickBot="1" x14ac:dyDescent="0.25">
      <c r="A27" s="5" t="s">
        <v>475</v>
      </c>
      <c r="B27" s="23">
        <f>'6.0 Design par sustenabilidad'!C48</f>
        <v>0</v>
      </c>
      <c r="C27" s="5"/>
    </row>
    <row r="28" spans="1:4" s="9" customFormat="1" ht="22.5" customHeight="1" thickBot="1" x14ac:dyDescent="0.25">
      <c r="A28" s="13" t="s">
        <v>476</v>
      </c>
      <c r="B28" s="26">
        <f>'6.0 Design par sustenabilidad'!C52</f>
        <v>0</v>
      </c>
      <c r="C28" s="13"/>
    </row>
    <row r="29" spans="1:4" ht="22.5" customHeight="1" thickBot="1" x14ac:dyDescent="0.25">
      <c r="A29" s="3" t="s">
        <v>477</v>
      </c>
      <c r="B29" s="25">
        <f>'6.0 Design par sustenabilidad'!C56</f>
        <v>0</v>
      </c>
      <c r="C29" s="4"/>
      <c r="D29" s="10"/>
    </row>
    <row r="30" spans="1:4" ht="15" customHeight="1" x14ac:dyDescent="0.2">
      <c r="D30" s="11"/>
    </row>
    <row r="31" spans="1:4" x14ac:dyDescent="0.2">
      <c r="A31" s="12"/>
      <c r="D31" s="12"/>
    </row>
    <row r="32" spans="1:4" ht="29.25" customHeight="1" x14ac:dyDescent="0.2">
      <c r="D32" s="12"/>
    </row>
    <row r="33" spans="4:4" x14ac:dyDescent="0.2">
      <c r="D33" s="12"/>
    </row>
    <row r="34" spans="4:4" ht="15" customHeight="1" x14ac:dyDescent="0.2">
      <c r="D34" s="11"/>
    </row>
    <row r="35" spans="4:4" x14ac:dyDescent="0.2">
      <c r="D35" s="12"/>
    </row>
    <row r="36" spans="4:4" x14ac:dyDescent="0.2">
      <c r="D36" s="12"/>
    </row>
    <row r="37" spans="4:4" x14ac:dyDescent="0.2">
      <c r="D37" s="12"/>
    </row>
    <row r="38" spans="4:4" x14ac:dyDescent="0.2">
      <c r="D38" s="11"/>
    </row>
    <row r="39" spans="4:4" x14ac:dyDescent="0.2">
      <c r="D39" s="12"/>
    </row>
    <row r="40" spans="4:4" x14ac:dyDescent="0.2">
      <c r="D40" s="12"/>
    </row>
    <row r="41" spans="4:4" x14ac:dyDescent="0.2">
      <c r="D41" s="12"/>
    </row>
    <row r="42" spans="4:4" x14ac:dyDescent="0.2">
      <c r="D42" s="11"/>
    </row>
    <row r="43" spans="4:4" x14ac:dyDescent="0.2">
      <c r="D43" s="12"/>
    </row>
    <row r="44" spans="4:4" x14ac:dyDescent="0.2">
      <c r="D44" s="12"/>
    </row>
    <row r="45" spans="4:4" x14ac:dyDescent="0.2">
      <c r="D45" s="12"/>
    </row>
    <row r="46" spans="4:4" x14ac:dyDescent="0.2">
      <c r="D46" s="11"/>
    </row>
    <row r="47" spans="4:4" x14ac:dyDescent="0.2">
      <c r="D47" s="12"/>
    </row>
    <row r="48" spans="4:4" x14ac:dyDescent="0.2">
      <c r="D48" s="12"/>
    </row>
    <row r="49" spans="4:4" x14ac:dyDescent="0.2">
      <c r="D49" s="12"/>
    </row>
    <row r="50" spans="4:4" x14ac:dyDescent="0.2">
      <c r="D50" s="11"/>
    </row>
    <row r="51" spans="4:4" x14ac:dyDescent="0.2">
      <c r="D51" s="12"/>
    </row>
    <row r="52" spans="4:4" x14ac:dyDescent="0.2">
      <c r="D52" s="12"/>
    </row>
    <row r="53" spans="4:4" x14ac:dyDescent="0.2">
      <c r="D53" s="12"/>
    </row>
  </sheetData>
  <mergeCells count="6">
    <mergeCell ref="A6:C6"/>
    <mergeCell ref="A10:C10"/>
    <mergeCell ref="A18:C18"/>
    <mergeCell ref="A14:C14"/>
    <mergeCell ref="A26:C26"/>
    <mergeCell ref="A22:C22"/>
  </mergeCells>
  <pageMargins left="0.7" right="0.7" top="0.75" bottom="0.75" header="0.3" footer="0.3"/>
  <pageSetup paperSize="9" scale="75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Wheel">
                <anchor moveWithCells="1" sizeWithCells="1">
                  <from>
                    <xdr:col>3</xdr:col>
                    <xdr:colOff>2070100</xdr:colOff>
                    <xdr:row>22</xdr:row>
                    <xdr:rowOff>101600</xdr:rowOff>
                  </from>
                  <to>
                    <xdr:col>6</xdr:col>
                    <xdr:colOff>596900</xdr:colOff>
                    <xdr:row>23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90"/>
  <sheetViews>
    <sheetView workbookViewId="0">
      <selection activeCell="B1" sqref="B1"/>
    </sheetView>
  </sheetViews>
  <sheetFormatPr baseColWidth="10" defaultColWidth="8.83203125" defaultRowHeight="15" x14ac:dyDescent="0.2"/>
  <cols>
    <col min="1" max="3" width="8.83203125" customWidth="1"/>
    <col min="5" max="5" width="8.83203125" customWidth="1"/>
    <col min="7" max="7" width="11.1640625" bestFit="1" customWidth="1"/>
  </cols>
  <sheetData>
    <row r="1" spans="1:8" x14ac:dyDescent="0.2">
      <c r="A1" t="s">
        <v>11</v>
      </c>
      <c r="B1">
        <f>IF('Formulario de avaliacao'!$B$7&gt;=1,1,0)</f>
        <v>0</v>
      </c>
      <c r="F1" s="6" t="s">
        <v>12</v>
      </c>
      <c r="G1" s="19" t="s">
        <v>13</v>
      </c>
      <c r="H1" s="6" t="s">
        <v>14</v>
      </c>
    </row>
    <row r="2" spans="1:8" x14ac:dyDescent="0.2">
      <c r="A2" t="s">
        <v>15</v>
      </c>
      <c r="B2">
        <f>IF('Formulario de avaliacao'!$B$7&gt;=2,1,0)</f>
        <v>0</v>
      </c>
      <c r="E2">
        <v>1</v>
      </c>
      <c r="G2" s="8">
        <v>0</v>
      </c>
      <c r="H2" t="s">
        <v>16</v>
      </c>
    </row>
    <row r="3" spans="1:8" x14ac:dyDescent="0.2">
      <c r="A3" t="s">
        <v>17</v>
      </c>
      <c r="B3">
        <f>IF('Formulario de avaliacao'!$B$7&gt;=3,1,0)</f>
        <v>0</v>
      </c>
      <c r="E3">
        <v>2</v>
      </c>
      <c r="F3" s="18"/>
      <c r="G3" s="8">
        <v>1</v>
      </c>
      <c r="H3" t="s">
        <v>18</v>
      </c>
    </row>
    <row r="4" spans="1:8" x14ac:dyDescent="0.2">
      <c r="A4" t="s">
        <v>19</v>
      </c>
      <c r="B4">
        <f>IF('Formulario de avaliacao'!$B$7&gt;=4,1,0)</f>
        <v>0</v>
      </c>
    </row>
    <row r="5" spans="1:8" x14ac:dyDescent="0.2">
      <c r="A5" t="s">
        <v>20</v>
      </c>
      <c r="B5">
        <f>IF('Formulario de avaliacao'!$B$7&gt;=5,1,0)</f>
        <v>0</v>
      </c>
    </row>
    <row r="6" spans="1:8" x14ac:dyDescent="0.2">
      <c r="A6" t="s">
        <v>21</v>
      </c>
      <c r="B6">
        <f>IF('Formulario de avaliacao'!$B$8&gt;=1,1,0)</f>
        <v>0</v>
      </c>
      <c r="F6" t="s">
        <v>22</v>
      </c>
      <c r="G6" t="s">
        <v>23</v>
      </c>
    </row>
    <row r="7" spans="1:8" x14ac:dyDescent="0.2">
      <c r="A7" t="s">
        <v>24</v>
      </c>
      <c r="B7">
        <f>IF('Formulario de avaliacao'!$B$8&gt;=2,1,0)</f>
        <v>0</v>
      </c>
      <c r="F7">
        <f>VLOOKUP(actReg,regData,2,FALSE)</f>
        <v>0</v>
      </c>
      <c r="G7" t="s">
        <v>25</v>
      </c>
    </row>
    <row r="8" spans="1:8" x14ac:dyDescent="0.2">
      <c r="A8" t="s">
        <v>26</v>
      </c>
      <c r="B8">
        <f>IF('Formulario de avaliacao'!$B$8&gt;=3,1,0)</f>
        <v>0</v>
      </c>
      <c r="F8" t="str">
        <f>VLOOKUP(actRegValue,clsValue,2,FALSE)</f>
        <v>class0</v>
      </c>
      <c r="G8" t="s">
        <v>27</v>
      </c>
    </row>
    <row r="9" spans="1:8" x14ac:dyDescent="0.2">
      <c r="A9" t="s">
        <v>28</v>
      </c>
      <c r="B9">
        <f>IF('Formulario de avaliacao'!$B$8&gt;=4,1,0)</f>
        <v>0</v>
      </c>
    </row>
    <row r="10" spans="1:8" x14ac:dyDescent="0.2">
      <c r="A10" t="s">
        <v>29</v>
      </c>
      <c r="B10">
        <f>IF('Formulario de avaliacao'!$B$8&gt;=5,1,0)</f>
        <v>0</v>
      </c>
    </row>
    <row r="11" spans="1:8" x14ac:dyDescent="0.2">
      <c r="A11" t="s">
        <v>30</v>
      </c>
      <c r="B11">
        <f>IF('Formulario de avaliacao'!$B$9&gt;=1,1,0)</f>
        <v>0</v>
      </c>
    </row>
    <row r="12" spans="1:8" x14ac:dyDescent="0.2">
      <c r="A12" t="s">
        <v>31</v>
      </c>
      <c r="B12">
        <f>IF('Formulario de avaliacao'!$B$9&gt;=2,1,0)</f>
        <v>0</v>
      </c>
    </row>
    <row r="13" spans="1:8" x14ac:dyDescent="0.2">
      <c r="A13" t="s">
        <v>32</v>
      </c>
      <c r="B13">
        <f>IF('Formulario de avaliacao'!$B$9&gt;=3,1,0)</f>
        <v>0</v>
      </c>
    </row>
    <row r="14" spans="1:8" x14ac:dyDescent="0.2">
      <c r="A14" t="s">
        <v>33</v>
      </c>
      <c r="B14">
        <f>IF('Formulario de avaliacao'!$B$9&gt;=4,1,0)</f>
        <v>0</v>
      </c>
    </row>
    <row r="15" spans="1:8" x14ac:dyDescent="0.2">
      <c r="A15" t="s">
        <v>34</v>
      </c>
      <c r="B15">
        <f>IF('Formulario de avaliacao'!$B$9&gt;=5,1,0)</f>
        <v>0</v>
      </c>
    </row>
    <row r="16" spans="1:8" x14ac:dyDescent="0.2">
      <c r="A16" t="s">
        <v>35</v>
      </c>
      <c r="B16">
        <f>IF('Formulario de avaliacao'!$B$11&gt;=1,1,0)</f>
        <v>0</v>
      </c>
    </row>
    <row r="17" spans="1:2" x14ac:dyDescent="0.2">
      <c r="A17" t="s">
        <v>36</v>
      </c>
      <c r="B17">
        <f>IF('Formulario de avaliacao'!$B$11&gt;=2,1,0)</f>
        <v>0</v>
      </c>
    </row>
    <row r="18" spans="1:2" x14ac:dyDescent="0.2">
      <c r="A18" t="s">
        <v>37</v>
      </c>
      <c r="B18">
        <f>IF('Formulario de avaliacao'!$B$11&gt;=3,1,0)</f>
        <v>0</v>
      </c>
    </row>
    <row r="19" spans="1:2" x14ac:dyDescent="0.2">
      <c r="A19" t="s">
        <v>38</v>
      </c>
      <c r="B19">
        <f>IF('Formulario de avaliacao'!$B$11&gt;=4,1,0)</f>
        <v>0</v>
      </c>
    </row>
    <row r="20" spans="1:2" x14ac:dyDescent="0.2">
      <c r="A20" t="s">
        <v>39</v>
      </c>
      <c r="B20">
        <f>IF('Formulario de avaliacao'!$B$11&gt;=5,1,0)</f>
        <v>0</v>
      </c>
    </row>
    <row r="21" spans="1:2" x14ac:dyDescent="0.2">
      <c r="A21" t="s">
        <v>40</v>
      </c>
      <c r="B21">
        <f>IF('Formulario de avaliacao'!$B$12&gt;=1,1,0)</f>
        <v>0</v>
      </c>
    </row>
    <row r="22" spans="1:2" x14ac:dyDescent="0.2">
      <c r="A22" t="s">
        <v>41</v>
      </c>
      <c r="B22">
        <f>IF('Formulario de avaliacao'!$B$12&gt;=2,1,0)</f>
        <v>0</v>
      </c>
    </row>
    <row r="23" spans="1:2" x14ac:dyDescent="0.2">
      <c r="A23" t="s">
        <v>42</v>
      </c>
      <c r="B23">
        <f>IF('Formulario de avaliacao'!$B$12&gt;=3,1,0)</f>
        <v>0</v>
      </c>
    </row>
    <row r="24" spans="1:2" x14ac:dyDescent="0.2">
      <c r="A24" t="s">
        <v>43</v>
      </c>
      <c r="B24">
        <f>IF('Formulario de avaliacao'!$B$12&gt;=4,1,0)</f>
        <v>0</v>
      </c>
    </row>
    <row r="25" spans="1:2" x14ac:dyDescent="0.2">
      <c r="A25" t="s">
        <v>44</v>
      </c>
      <c r="B25">
        <f>IF('Formulario de avaliacao'!$B$12&gt;=5,1,0)</f>
        <v>0</v>
      </c>
    </row>
    <row r="26" spans="1:2" x14ac:dyDescent="0.2">
      <c r="A26" t="s">
        <v>45</v>
      </c>
      <c r="B26">
        <f>IF('Formulario de avaliacao'!$B$13&gt;=1,1,0)</f>
        <v>0</v>
      </c>
    </row>
    <row r="27" spans="1:2" x14ac:dyDescent="0.2">
      <c r="A27" t="s">
        <v>46</v>
      </c>
      <c r="B27">
        <f>IF('Formulario de avaliacao'!$B$13&gt;=2,1,0)</f>
        <v>0</v>
      </c>
    </row>
    <row r="28" spans="1:2" x14ac:dyDescent="0.2">
      <c r="A28" t="s">
        <v>47</v>
      </c>
      <c r="B28">
        <f>IF('Formulario de avaliacao'!$B$13&gt;=3,1,0)</f>
        <v>0</v>
      </c>
    </row>
    <row r="29" spans="1:2" x14ac:dyDescent="0.2">
      <c r="A29" t="s">
        <v>48</v>
      </c>
      <c r="B29">
        <f>IF('Formulario de avaliacao'!$B$13&gt;=4,1,0)</f>
        <v>0</v>
      </c>
    </row>
    <row r="30" spans="1:2" x14ac:dyDescent="0.2">
      <c r="A30" t="s">
        <v>49</v>
      </c>
      <c r="B30">
        <f>IF('Formulario de avaliacao'!$B$13&gt;=5,1,0)</f>
        <v>0</v>
      </c>
    </row>
    <row r="31" spans="1:2" x14ac:dyDescent="0.2">
      <c r="A31" t="s">
        <v>50</v>
      </c>
      <c r="B31">
        <f>IF('Formulario de avaliacao'!$B$15&gt;=1,1,0)</f>
        <v>0</v>
      </c>
    </row>
    <row r="32" spans="1:2" x14ac:dyDescent="0.2">
      <c r="A32" t="s">
        <v>51</v>
      </c>
      <c r="B32">
        <f>IF('Formulario de avaliacao'!$B$15&gt;=2,1,0)</f>
        <v>0</v>
      </c>
    </row>
    <row r="33" spans="1:2" x14ac:dyDescent="0.2">
      <c r="A33" t="s">
        <v>52</v>
      </c>
      <c r="B33">
        <f>IF('Formulario de avaliacao'!$B$15&gt;=3,1,0)</f>
        <v>0</v>
      </c>
    </row>
    <row r="34" spans="1:2" x14ac:dyDescent="0.2">
      <c r="A34" t="s">
        <v>53</v>
      </c>
      <c r="B34">
        <f>IF('Formulario de avaliacao'!$B$15&gt;=4,1,0)</f>
        <v>0</v>
      </c>
    </row>
    <row r="35" spans="1:2" x14ac:dyDescent="0.2">
      <c r="A35" t="s">
        <v>54</v>
      </c>
      <c r="B35">
        <f>IF('Formulario de avaliacao'!$B$15&gt;=5,1,0)</f>
        <v>0</v>
      </c>
    </row>
    <row r="36" spans="1:2" x14ac:dyDescent="0.2">
      <c r="A36" t="s">
        <v>55</v>
      </c>
      <c r="B36">
        <f>IF('Formulario de avaliacao'!$B$16&gt;=1,1,0)</f>
        <v>0</v>
      </c>
    </row>
    <row r="37" spans="1:2" x14ac:dyDescent="0.2">
      <c r="A37" t="s">
        <v>56</v>
      </c>
      <c r="B37">
        <f>IF('Formulario de avaliacao'!$B$16&gt;=2,1,0)</f>
        <v>0</v>
      </c>
    </row>
    <row r="38" spans="1:2" x14ac:dyDescent="0.2">
      <c r="A38" t="s">
        <v>57</v>
      </c>
      <c r="B38">
        <f>IF('Formulario de avaliacao'!$B$16&gt;=3,1,0)</f>
        <v>0</v>
      </c>
    </row>
    <row r="39" spans="1:2" x14ac:dyDescent="0.2">
      <c r="A39" t="s">
        <v>58</v>
      </c>
      <c r="B39">
        <f>IF('Formulario de avaliacao'!$B$16&gt;=4,1,0)</f>
        <v>0</v>
      </c>
    </row>
    <row r="40" spans="1:2" x14ac:dyDescent="0.2">
      <c r="A40" t="s">
        <v>59</v>
      </c>
      <c r="B40">
        <f>IF('Formulario de avaliacao'!$B$16&gt;=5,1,0)</f>
        <v>0</v>
      </c>
    </row>
    <row r="41" spans="1:2" x14ac:dyDescent="0.2">
      <c r="A41" t="s">
        <v>60</v>
      </c>
      <c r="B41">
        <f>IF('Formulario de avaliacao'!$B$17&gt;=1,1,0)</f>
        <v>0</v>
      </c>
    </row>
    <row r="42" spans="1:2" x14ac:dyDescent="0.2">
      <c r="A42" t="s">
        <v>61</v>
      </c>
      <c r="B42">
        <f>IF('Formulario de avaliacao'!$B$17&gt;=2,1,0)</f>
        <v>0</v>
      </c>
    </row>
    <row r="43" spans="1:2" x14ac:dyDescent="0.2">
      <c r="A43" t="s">
        <v>62</v>
      </c>
      <c r="B43">
        <f>IF('Formulario de avaliacao'!$B$17&gt;=3,1,0)</f>
        <v>0</v>
      </c>
    </row>
    <row r="44" spans="1:2" x14ac:dyDescent="0.2">
      <c r="A44" t="s">
        <v>63</v>
      </c>
      <c r="B44">
        <f>IF('Formulario de avaliacao'!$B$17&gt;=4,1,0)</f>
        <v>0</v>
      </c>
    </row>
    <row r="45" spans="1:2" x14ac:dyDescent="0.2">
      <c r="A45" t="s">
        <v>64</v>
      </c>
      <c r="B45">
        <f>IF('Formulario de avaliacao'!$B$17&gt;=5,1,0)</f>
        <v>0</v>
      </c>
    </row>
    <row r="46" spans="1:2" x14ac:dyDescent="0.2">
      <c r="A46" t="s">
        <v>65</v>
      </c>
      <c r="B46">
        <f>IF('Formulario de avaliacao'!$B$19&gt;=1,1,0)</f>
        <v>0</v>
      </c>
    </row>
    <row r="47" spans="1:2" x14ac:dyDescent="0.2">
      <c r="A47" t="s">
        <v>66</v>
      </c>
      <c r="B47">
        <f>IF('Formulario de avaliacao'!$B$19&gt;=2,1,0)</f>
        <v>0</v>
      </c>
    </row>
    <row r="48" spans="1:2" x14ac:dyDescent="0.2">
      <c r="A48" t="s">
        <v>67</v>
      </c>
      <c r="B48">
        <f>IF('Formulario de avaliacao'!$B$19&gt;=3,1,0)</f>
        <v>0</v>
      </c>
    </row>
    <row r="49" spans="1:2" x14ac:dyDescent="0.2">
      <c r="A49" t="s">
        <v>68</v>
      </c>
      <c r="B49">
        <f>IF('Formulario de avaliacao'!$B$19&gt;=4,1,0)</f>
        <v>0</v>
      </c>
    </row>
    <row r="50" spans="1:2" x14ac:dyDescent="0.2">
      <c r="A50" t="s">
        <v>69</v>
      </c>
      <c r="B50">
        <f>IF('Formulario de avaliacao'!$B$19&gt;=5,1,0)</f>
        <v>0</v>
      </c>
    </row>
    <row r="51" spans="1:2" x14ac:dyDescent="0.2">
      <c r="A51" t="s">
        <v>70</v>
      </c>
      <c r="B51">
        <f>IF('Formulario de avaliacao'!$B$20&gt;=1,1,0)</f>
        <v>0</v>
      </c>
    </row>
    <row r="52" spans="1:2" x14ac:dyDescent="0.2">
      <c r="A52" t="s">
        <v>71</v>
      </c>
      <c r="B52">
        <f>IF('Formulario de avaliacao'!$B$20&gt;=2,1,0)</f>
        <v>0</v>
      </c>
    </row>
    <row r="53" spans="1:2" x14ac:dyDescent="0.2">
      <c r="A53" t="s">
        <v>72</v>
      </c>
      <c r="B53">
        <f>IF('Formulario de avaliacao'!$B$20&gt;=3,1,0)</f>
        <v>0</v>
      </c>
    </row>
    <row r="54" spans="1:2" x14ac:dyDescent="0.2">
      <c r="A54" t="s">
        <v>73</v>
      </c>
      <c r="B54">
        <f>IF('Formulario de avaliacao'!$B$20&gt;=4,1,0)</f>
        <v>0</v>
      </c>
    </row>
    <row r="55" spans="1:2" x14ac:dyDescent="0.2">
      <c r="A55" t="s">
        <v>74</v>
      </c>
      <c r="B55">
        <f>IF('Formulario de avaliacao'!$B$20&gt;=5,1,0)</f>
        <v>0</v>
      </c>
    </row>
    <row r="56" spans="1:2" x14ac:dyDescent="0.2">
      <c r="A56" t="s">
        <v>75</v>
      </c>
      <c r="B56">
        <f>IF('Formulario de avaliacao'!$B$21&gt;=1,1,0)</f>
        <v>0</v>
      </c>
    </row>
    <row r="57" spans="1:2" x14ac:dyDescent="0.2">
      <c r="A57" t="s">
        <v>76</v>
      </c>
      <c r="B57">
        <f>IF('Formulario de avaliacao'!$B$21&gt;=2,1,0)</f>
        <v>0</v>
      </c>
    </row>
    <row r="58" spans="1:2" x14ac:dyDescent="0.2">
      <c r="A58" t="s">
        <v>77</v>
      </c>
      <c r="B58">
        <f>IF('Formulario de avaliacao'!$B$21&gt;=3,1,0)</f>
        <v>0</v>
      </c>
    </row>
    <row r="59" spans="1:2" x14ac:dyDescent="0.2">
      <c r="A59" t="s">
        <v>78</v>
      </c>
      <c r="B59">
        <f>IF('Formulario de avaliacao'!$B$21&gt;=4,1,0)</f>
        <v>0</v>
      </c>
    </row>
    <row r="60" spans="1:2" x14ac:dyDescent="0.2">
      <c r="A60" t="s">
        <v>79</v>
      </c>
      <c r="B60">
        <f>IF('Formulario de avaliacao'!$B$21&gt;=5,1,0)</f>
        <v>0</v>
      </c>
    </row>
    <row r="61" spans="1:2" x14ac:dyDescent="0.2">
      <c r="A61" t="s">
        <v>80</v>
      </c>
      <c r="B61">
        <f>IF('Formulario de avaliacao'!$B$23&gt;=1,1,0)</f>
        <v>0</v>
      </c>
    </row>
    <row r="62" spans="1:2" x14ac:dyDescent="0.2">
      <c r="A62" t="s">
        <v>81</v>
      </c>
      <c r="B62">
        <f>IF('Formulario de avaliacao'!$B$23&gt;=2,1,0)</f>
        <v>0</v>
      </c>
    </row>
    <row r="63" spans="1:2" x14ac:dyDescent="0.2">
      <c r="A63" t="s">
        <v>82</v>
      </c>
      <c r="B63">
        <f>IF('Formulario de avaliacao'!$B$23&gt;=3,1,0)</f>
        <v>0</v>
      </c>
    </row>
    <row r="64" spans="1:2" x14ac:dyDescent="0.2">
      <c r="A64" t="s">
        <v>83</v>
      </c>
      <c r="B64">
        <f>IF('Formulario de avaliacao'!$B$23&gt;=4,1,0)</f>
        <v>0</v>
      </c>
    </row>
    <row r="65" spans="1:2" x14ac:dyDescent="0.2">
      <c r="A65" t="s">
        <v>84</v>
      </c>
      <c r="B65">
        <f>IF('Formulario de avaliacao'!$B$23&gt;=5,1,0)</f>
        <v>0</v>
      </c>
    </row>
    <row r="66" spans="1:2" x14ac:dyDescent="0.2">
      <c r="A66" t="s">
        <v>85</v>
      </c>
      <c r="B66">
        <f>IF('Formulario de avaliacao'!$B$24&gt;=1,1,0)</f>
        <v>0</v>
      </c>
    </row>
    <row r="67" spans="1:2" x14ac:dyDescent="0.2">
      <c r="A67" t="s">
        <v>86</v>
      </c>
      <c r="B67">
        <f>IF('Formulario de avaliacao'!$B$24&gt;=2,1,0)</f>
        <v>0</v>
      </c>
    </row>
    <row r="68" spans="1:2" x14ac:dyDescent="0.2">
      <c r="A68" t="s">
        <v>87</v>
      </c>
      <c r="B68">
        <f>IF('Formulario de avaliacao'!$B$24&gt;=3,1,0)</f>
        <v>0</v>
      </c>
    </row>
    <row r="69" spans="1:2" x14ac:dyDescent="0.2">
      <c r="A69" t="s">
        <v>88</v>
      </c>
      <c r="B69">
        <f>IF('Formulario de avaliacao'!$B$24&gt;=4,1,0)</f>
        <v>0</v>
      </c>
    </row>
    <row r="70" spans="1:2" x14ac:dyDescent="0.2">
      <c r="A70" t="s">
        <v>89</v>
      </c>
      <c r="B70">
        <f>IF('Formulario de avaliacao'!$B$24&gt;=5,1,0)</f>
        <v>0</v>
      </c>
    </row>
    <row r="71" spans="1:2" x14ac:dyDescent="0.2">
      <c r="A71" t="s">
        <v>90</v>
      </c>
      <c r="B71">
        <f>IF('Formulario de avaliacao'!$B$25&gt;=1,1,0)</f>
        <v>0</v>
      </c>
    </row>
    <row r="72" spans="1:2" x14ac:dyDescent="0.2">
      <c r="A72" t="s">
        <v>91</v>
      </c>
      <c r="B72">
        <f>IF('Formulario de avaliacao'!$B$25&gt;=2,1,0)</f>
        <v>0</v>
      </c>
    </row>
    <row r="73" spans="1:2" x14ac:dyDescent="0.2">
      <c r="A73" t="s">
        <v>92</v>
      </c>
      <c r="B73">
        <f>IF('Formulario de avaliacao'!$B$25&gt;=3,1,0)</f>
        <v>0</v>
      </c>
    </row>
    <row r="74" spans="1:2" x14ac:dyDescent="0.2">
      <c r="A74" t="s">
        <v>93</v>
      </c>
      <c r="B74">
        <f>IF('Formulario de avaliacao'!$B$25&gt;=4,1,0)</f>
        <v>0</v>
      </c>
    </row>
    <row r="75" spans="1:2" x14ac:dyDescent="0.2">
      <c r="A75" t="s">
        <v>94</v>
      </c>
      <c r="B75">
        <f>IF('Formulario de avaliacao'!$B$25&gt;=5,1,0)</f>
        <v>0</v>
      </c>
    </row>
    <row r="76" spans="1:2" x14ac:dyDescent="0.2">
      <c r="A76" t="s">
        <v>95</v>
      </c>
      <c r="B76">
        <f>IF('Formulario de avaliacao'!$B$27&gt;=1,1,0)</f>
        <v>0</v>
      </c>
    </row>
    <row r="77" spans="1:2" x14ac:dyDescent="0.2">
      <c r="A77" t="s">
        <v>96</v>
      </c>
      <c r="B77">
        <f>IF('Formulario de avaliacao'!$B$27&gt;=2,1,0)</f>
        <v>0</v>
      </c>
    </row>
    <row r="78" spans="1:2" x14ac:dyDescent="0.2">
      <c r="A78" t="s">
        <v>97</v>
      </c>
      <c r="B78">
        <f>IF('Formulario de avaliacao'!$B$27&gt;=3,1,0)</f>
        <v>0</v>
      </c>
    </row>
    <row r="79" spans="1:2" x14ac:dyDescent="0.2">
      <c r="A79" t="s">
        <v>98</v>
      </c>
      <c r="B79">
        <f>IF('Formulario de avaliacao'!$B$27&gt;=4,1,0)</f>
        <v>0</v>
      </c>
    </row>
    <row r="80" spans="1:2" x14ac:dyDescent="0.2">
      <c r="A80" t="s">
        <v>99</v>
      </c>
      <c r="B80">
        <f>IF('Formulario de avaliacao'!$B$27&gt;=5,1,0)</f>
        <v>0</v>
      </c>
    </row>
    <row r="81" spans="1:2" x14ac:dyDescent="0.2">
      <c r="A81" t="s">
        <v>100</v>
      </c>
      <c r="B81">
        <f>IF('Formulario de avaliacao'!$B$28&gt;=1,1,0)</f>
        <v>0</v>
      </c>
    </row>
    <row r="82" spans="1:2" x14ac:dyDescent="0.2">
      <c r="A82" t="s">
        <v>101</v>
      </c>
      <c r="B82">
        <f>IF('Formulario de avaliacao'!$B$28&gt;=2,1,0)</f>
        <v>0</v>
      </c>
    </row>
    <row r="83" spans="1:2" x14ac:dyDescent="0.2">
      <c r="A83" t="s">
        <v>102</v>
      </c>
      <c r="B83">
        <f>IF('Formulario de avaliacao'!$B$28&gt;=3,1,0)</f>
        <v>0</v>
      </c>
    </row>
    <row r="84" spans="1:2" x14ac:dyDescent="0.2">
      <c r="A84" t="s">
        <v>103</v>
      </c>
      <c r="B84">
        <f>IF('Formulario de avaliacao'!$B$28&gt;=4,1,0)</f>
        <v>0</v>
      </c>
    </row>
    <row r="85" spans="1:2" x14ac:dyDescent="0.2">
      <c r="A85" t="s">
        <v>104</v>
      </c>
      <c r="B85">
        <f>IF('Formulario de avaliacao'!$B$28&gt;=5,1,0)</f>
        <v>0</v>
      </c>
    </row>
    <row r="86" spans="1:2" x14ac:dyDescent="0.2">
      <c r="A86" t="s">
        <v>105</v>
      </c>
      <c r="B86">
        <f>IF('Formulario de avaliacao'!$B$29&gt;=1,1,0)</f>
        <v>0</v>
      </c>
    </row>
    <row r="87" spans="1:2" x14ac:dyDescent="0.2">
      <c r="A87" t="s">
        <v>106</v>
      </c>
      <c r="B87">
        <f>IF('Formulario de avaliacao'!$B$29&gt;=2,1,0)</f>
        <v>0</v>
      </c>
    </row>
    <row r="88" spans="1:2" x14ac:dyDescent="0.2">
      <c r="A88" t="s">
        <v>107</v>
      </c>
      <c r="B88">
        <f>IF('Formulario de avaliacao'!$B$29&gt;=3,1,0)</f>
        <v>0</v>
      </c>
    </row>
    <row r="89" spans="1:2" x14ac:dyDescent="0.2">
      <c r="A89" t="s">
        <v>108</v>
      </c>
      <c r="B89">
        <f>IF('Formulario de avaliacao'!$B$29&gt;=4,1,0)</f>
        <v>0</v>
      </c>
    </row>
    <row r="90" spans="1:2" x14ac:dyDescent="0.2">
      <c r="A90" t="s">
        <v>22</v>
      </c>
      <c r="B90">
        <f>IF('Formulario de avaliacao'!$B$29&gt;=5,1,0)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b9167f2-47a5-4869-959a-bc28f7ddb432">
      <UserInfo>
        <DisplayName>Ryan Moyer</DisplayName>
        <AccountId>254</AccountId>
        <AccountType/>
      </UserInfo>
      <UserInfo>
        <DisplayName>Lisa Schindler Murray</DisplayName>
        <AccountId>255</AccountId>
        <AccountType/>
      </UserInfo>
      <UserInfo>
        <DisplayName>Muriuki, Tabitha</DisplayName>
        <AccountId>256</AccountId>
        <AccountType/>
      </UserInfo>
      <UserInfo>
        <DisplayName>scott.settelmyer</DisplayName>
        <AccountId>183</AccountId>
        <AccountType/>
      </UserInfo>
    </SharedWithUsers>
    <lcf76f155ced4ddcb4097134ff3c332f xmlns="64b17508-8aa9-4c80-81e8-4a4bde55a466">
      <Terms xmlns="http://schemas.microsoft.com/office/infopath/2007/PartnerControls"/>
    </lcf76f155ced4ddcb4097134ff3c332f>
    <TaxCatchAll xmlns="9b9167f2-47a5-4869-959a-bc28f7ddb4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7377B822FF634F82C42118CA4BF960" ma:contentTypeVersion="18" ma:contentTypeDescription="Crear nuevo documento." ma:contentTypeScope="" ma:versionID="2a867a5f65fe9030e2587dd1db2d7ab0">
  <xsd:schema xmlns:xsd="http://www.w3.org/2001/XMLSchema" xmlns:xs="http://www.w3.org/2001/XMLSchema" xmlns:p="http://schemas.microsoft.com/office/2006/metadata/properties" xmlns:ns2="64b17508-8aa9-4c80-81e8-4a4bde55a466" xmlns:ns3="9b9167f2-47a5-4869-959a-bc28f7ddb432" targetNamespace="http://schemas.microsoft.com/office/2006/metadata/properties" ma:root="true" ma:fieldsID="e50e700c4678c15da3d0e09f86017c23" ns2:_="" ns3:_="">
    <xsd:import namespace="64b17508-8aa9-4c80-81e8-4a4bde55a466"/>
    <xsd:import namespace="9b9167f2-47a5-4869-959a-bc28f7ddb4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17508-8aa9-4c80-81e8-4a4bde55a4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58daf86-3795-4ffd-9ea7-f0b2d2040f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167f2-47a5-4869-959a-bc28f7ddb4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8c4aba6-b038-4985-9f05-fa04ecc29e31}" ma:internalName="TaxCatchAll" ma:showField="CatchAllData" ma:web="9b9167f2-47a5-4869-959a-bc28f7ddb4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0B3A54-7B1B-41E3-8F54-9992817A30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204A35-2E06-4601-8ACF-B9837230D92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a607615-27be-4e81-a442-5846a78317e6"/>
    <ds:schemaRef ds:uri="3e1d9c53-fdf7-4354-ade2-4bda524e72d5"/>
    <ds:schemaRef ds:uri="9b9167f2-47a5-4869-959a-bc28f7ddb432"/>
    <ds:schemaRef ds:uri="64b17508-8aa9-4c80-81e8-4a4bde55a466"/>
  </ds:schemaRefs>
</ds:datastoreItem>
</file>

<file path=customXml/itemProps3.xml><?xml version="1.0" encoding="utf-8"?>
<ds:datastoreItem xmlns:ds="http://schemas.openxmlformats.org/officeDocument/2006/customXml" ds:itemID="{2C7FF894-4727-4153-9F0A-4291F769D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17508-8aa9-4c80-81e8-4a4bde55a466"/>
    <ds:schemaRef ds:uri="9b9167f2-47a5-4869-959a-bc28f7ddb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4de61a9-99b4-4c6a-962e-bd856602e8be}" enabled="0" method="" siteId="{c4de61a9-99b4-4c6a-962e-bd856602e8b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Comece aqui</vt:lpstr>
      <vt:lpstr>1.0 Proteger a natureza</vt:lpstr>
      <vt:lpstr>2.0 Capacitar pessoas</vt:lpstr>
      <vt:lpstr>3.0 Empregar as melhores pratic</vt:lpstr>
      <vt:lpstr>4.0 Local e Contextual</vt:lpstr>
      <vt:lpstr>5.0 Capital de alta integridade</vt:lpstr>
      <vt:lpstr>6.0 Design par sustenabilidad</vt:lpstr>
      <vt:lpstr>Formulario de avaliacao</vt:lpstr>
      <vt:lpstr>Macro</vt:lpstr>
      <vt:lpstr>actReg</vt:lpstr>
      <vt:lpstr>actRegCode</vt:lpstr>
      <vt:lpstr>actRegValue</vt:lpstr>
      <vt:lpstr>class0</vt:lpstr>
      <vt:lpstr>class1</vt:lpstr>
      <vt:lpstr>clsValue</vt:lpstr>
      <vt:lpstr>data</vt:lpstr>
      <vt:lpstr>regData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Richard Watt</cp:lastModifiedBy>
  <cp:revision/>
  <dcterms:created xsi:type="dcterms:W3CDTF">2017-01-31T13:43:26Z</dcterms:created>
  <dcterms:modified xsi:type="dcterms:W3CDTF">2025-07-08T14:25:28Z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0x0101003F7377B822FF634F82C42118CA4BF960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_activity">
    <vt:lpwstr>{"FileActivityType":"9","FileActivityTimeStamp":"2024-04-18T14:57:48.123Z","FileActivityUsersOnPage":[{"DisplayName":"Mark Beeston","Id":"mbeeston@conservation.org"}],"FileActivityNavigationId":null}</vt:lpwstr>
  </property>
  <property fmtid="{D5CDD505-2E9C-101B-9397-08002B2CF9AE}" pid="7" name="TriggerFlowInfo">
    <vt:lpwstr/>
  </property>
</Properties>
</file>