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richardwatt/Downloads/RV_ Updated wheels with logos/"/>
    </mc:Choice>
  </mc:AlternateContent>
  <xr:revisionPtr revIDLastSave="0" documentId="8_{8EAEE5DE-C7AE-D647-94A1-37CF6B3D8718}" xr6:coauthVersionLast="47" xr6:coauthVersionMax="47" xr10:uidLastSave="{00000000-0000-0000-0000-000000000000}"/>
  <bookViews>
    <workbookView xWindow="0" yWindow="7760" windowWidth="19420" windowHeight="11500" xr2:uid="{00000000-000D-0000-FFFF-FFFF00000000}"/>
  </bookViews>
  <sheets>
    <sheet name="Commencer ici" sheetId="16" r:id="rId1"/>
    <sheet name="1.0 Sauvegarde de la Nature" sheetId="11" r:id="rId2"/>
    <sheet name="2.0 Responsabiliser les personn" sheetId="6" r:id="rId3"/>
    <sheet name="3.0 Employer les meilleures pra" sheetId="12" r:id="rId4"/>
    <sheet name="4.0 Local et Contextuel" sheetId="13" r:id="rId5"/>
    <sheet name="5.0 Capital a haute integrite" sheetId="14" r:id="rId6"/>
    <sheet name="6.0 Design for Sustainability" sheetId="15" r:id="rId7"/>
    <sheet name="Formulaire d'evaluation" sheetId="1" r:id="rId8"/>
    <sheet name="Macro" sheetId="4" r:id="rId9"/>
  </sheets>
  <definedNames>
    <definedName name="actReg">Macro!$F$6</definedName>
    <definedName name="actRegCode">Macro!$F$8</definedName>
    <definedName name="actRegValue">Macro!$F$7</definedName>
    <definedName name="class0">Macro!$F$2</definedName>
    <definedName name="class1">Macro!$F$3</definedName>
    <definedName name="clsValue">Macro!$G$2:$H$3</definedName>
    <definedName name="data">Macro!$A$1:$B$90</definedName>
    <definedName name="regData">Macro!$A$1:$B$90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20" i="1"/>
  <c r="B49" i="15"/>
  <c r="C49" i="15"/>
  <c r="D49" i="15"/>
  <c r="E49" i="15"/>
  <c r="F49" i="15"/>
  <c r="G51" i="11" l="1"/>
  <c r="F51" i="11"/>
  <c r="E51" i="11"/>
  <c r="D51" i="11"/>
  <c r="C51" i="11"/>
  <c r="B51" i="11"/>
  <c r="G57" i="15" l="1"/>
  <c r="F57" i="15"/>
  <c r="F58" i="15" s="1"/>
  <c r="E57" i="15"/>
  <c r="E58" i="15" s="1"/>
  <c r="D57" i="15"/>
  <c r="D58" i="15" s="1"/>
  <c r="C57" i="15"/>
  <c r="C58" i="15" s="1"/>
  <c r="B57" i="15"/>
  <c r="B58" i="15" s="1"/>
  <c r="G53" i="15"/>
  <c r="G54" i="15" s="1"/>
  <c r="F53" i="15"/>
  <c r="F54" i="15" s="1"/>
  <c r="E53" i="15"/>
  <c r="E54" i="15" s="1"/>
  <c r="D53" i="15"/>
  <c r="D54" i="15" s="1"/>
  <c r="C53" i="15"/>
  <c r="C54" i="15" s="1"/>
  <c r="B53" i="15"/>
  <c r="B54" i="15" s="1"/>
  <c r="B50" i="15"/>
  <c r="G58" i="15"/>
  <c r="G49" i="15"/>
  <c r="G50" i="15" s="1"/>
  <c r="F50" i="15"/>
  <c r="E50" i="15"/>
  <c r="D50" i="15"/>
  <c r="C50" i="15"/>
  <c r="E48" i="15" l="1"/>
  <c r="F48" i="15" s="1"/>
  <c r="C48" i="15" s="1"/>
  <c r="B27" i="1" s="1"/>
  <c r="E56" i="15"/>
  <c r="F56" i="15" s="1"/>
  <c r="C56" i="15" s="1"/>
  <c r="B29" i="1" s="1"/>
  <c r="E52" i="15"/>
  <c r="F52" i="15" s="1"/>
  <c r="C52" i="15" s="1"/>
  <c r="B28" i="1" s="1"/>
  <c r="F53" i="14" l="1"/>
  <c r="F54" i="14" s="1"/>
  <c r="E53" i="14"/>
  <c r="E54" i="14" s="1"/>
  <c r="D53" i="14"/>
  <c r="D54" i="14" s="1"/>
  <c r="C53" i="14"/>
  <c r="C54" i="14" s="1"/>
  <c r="B53" i="14"/>
  <c r="B54" i="14" s="1"/>
  <c r="G49" i="14"/>
  <c r="G50" i="14" s="1"/>
  <c r="F49" i="14"/>
  <c r="F50" i="14" s="1"/>
  <c r="E49" i="14"/>
  <c r="E50" i="14" s="1"/>
  <c r="D49" i="14"/>
  <c r="D50" i="14" s="1"/>
  <c r="C49" i="14"/>
  <c r="C50" i="14" s="1"/>
  <c r="B49" i="14"/>
  <c r="B50" i="14" s="1"/>
  <c r="F45" i="14"/>
  <c r="F46" i="14" s="1"/>
  <c r="E45" i="14"/>
  <c r="E46" i="14" s="1"/>
  <c r="D45" i="14"/>
  <c r="D46" i="14" s="1"/>
  <c r="C45" i="14"/>
  <c r="C46" i="14" s="1"/>
  <c r="B45" i="14"/>
  <c r="B46" i="14" s="1"/>
  <c r="G53" i="14"/>
  <c r="G54" i="14" s="1"/>
  <c r="G45" i="14"/>
  <c r="G46" i="14" s="1"/>
  <c r="E52" i="14" l="1"/>
  <c r="F52" i="14" s="1"/>
  <c r="C52" i="14" s="1"/>
  <c r="B25" i="1" s="1"/>
  <c r="E48" i="14"/>
  <c r="F48" i="14" s="1"/>
  <c r="C48" i="14" s="1"/>
  <c r="B24" i="1" s="1"/>
  <c r="E44" i="14"/>
  <c r="F44" i="14" s="1"/>
  <c r="C44" i="14" s="1"/>
  <c r="B23" i="1" s="1"/>
  <c r="G52" i="13" l="1"/>
  <c r="G53" i="13" s="1"/>
  <c r="F52" i="13"/>
  <c r="F53" i="13" s="1"/>
  <c r="E52" i="13"/>
  <c r="E53" i="13" s="1"/>
  <c r="D52" i="13"/>
  <c r="D53" i="13" s="1"/>
  <c r="C52" i="13"/>
  <c r="C53" i="13" s="1"/>
  <c r="B52" i="13"/>
  <c r="B53" i="13" s="1"/>
  <c r="G48" i="13"/>
  <c r="G49" i="13" s="1"/>
  <c r="F48" i="13"/>
  <c r="F49" i="13" s="1"/>
  <c r="E48" i="13"/>
  <c r="E49" i="13" s="1"/>
  <c r="D48" i="13"/>
  <c r="D49" i="13" s="1"/>
  <c r="C48" i="13"/>
  <c r="C49" i="13" s="1"/>
  <c r="B48" i="13"/>
  <c r="B49" i="13" s="1"/>
  <c r="G44" i="13"/>
  <c r="G45" i="13" s="1"/>
  <c r="F44" i="13"/>
  <c r="F45" i="13" s="1"/>
  <c r="E44" i="13"/>
  <c r="E45" i="13" s="1"/>
  <c r="D44" i="13"/>
  <c r="D45" i="13" s="1"/>
  <c r="C44" i="13"/>
  <c r="C45" i="13" s="1"/>
  <c r="B44" i="13"/>
  <c r="B45" i="13" s="1"/>
  <c r="E43" i="13" l="1"/>
  <c r="F43" i="13" s="1"/>
  <c r="C43" i="13" s="1"/>
  <c r="E47" i="13"/>
  <c r="F47" i="13" s="1"/>
  <c r="C47" i="13" s="1"/>
  <c r="E51" i="13"/>
  <c r="F51" i="13" s="1"/>
  <c r="C51" i="13" s="1"/>
  <c r="B21" i="1" s="1"/>
  <c r="G45" i="12" l="1"/>
  <c r="G46" i="12" s="1"/>
  <c r="F45" i="12"/>
  <c r="F46" i="12" s="1"/>
  <c r="E45" i="12"/>
  <c r="E46" i="12" s="1"/>
  <c r="D45" i="12"/>
  <c r="D46" i="12" s="1"/>
  <c r="C45" i="12"/>
  <c r="C46" i="12" s="1"/>
  <c r="B45" i="12"/>
  <c r="B46" i="12" s="1"/>
  <c r="F41" i="12"/>
  <c r="F42" i="12" s="1"/>
  <c r="E41" i="12"/>
  <c r="E42" i="12" s="1"/>
  <c r="D41" i="12"/>
  <c r="D42" i="12" s="1"/>
  <c r="C41" i="12"/>
  <c r="C42" i="12" s="1"/>
  <c r="B41" i="12"/>
  <c r="B42" i="12" s="1"/>
  <c r="G37" i="12"/>
  <c r="G38" i="12" s="1"/>
  <c r="F37" i="12"/>
  <c r="F38" i="12" s="1"/>
  <c r="E37" i="12"/>
  <c r="E38" i="12" s="1"/>
  <c r="D37" i="12"/>
  <c r="D38" i="12" s="1"/>
  <c r="C37" i="12"/>
  <c r="C38" i="12" s="1"/>
  <c r="B37" i="12"/>
  <c r="B38" i="12" s="1"/>
  <c r="G41" i="12"/>
  <c r="G42" i="12" s="1"/>
  <c r="E36" i="12" l="1"/>
  <c r="F36" i="12" s="1"/>
  <c r="C36" i="12" s="1"/>
  <c r="B15" i="1" s="1"/>
  <c r="E44" i="12"/>
  <c r="F44" i="12" s="1"/>
  <c r="C44" i="12" s="1"/>
  <c r="B17" i="1" s="1"/>
  <c r="E40" i="12"/>
  <c r="F40" i="12" s="1"/>
  <c r="C40" i="12" s="1"/>
  <c r="B16" i="1" s="1"/>
  <c r="G71" i="6" l="1"/>
  <c r="G72" i="6" s="1"/>
  <c r="F71" i="6"/>
  <c r="F72" i="6" s="1"/>
  <c r="E71" i="6"/>
  <c r="E72" i="6" s="1"/>
  <c r="D71" i="6"/>
  <c r="D72" i="6" s="1"/>
  <c r="C71" i="6"/>
  <c r="C72" i="6" s="1"/>
  <c r="B71" i="6"/>
  <c r="B72" i="6" s="1"/>
  <c r="G79" i="6"/>
  <c r="G80" i="6" s="1"/>
  <c r="F79" i="6"/>
  <c r="F80" i="6" s="1"/>
  <c r="E79" i="6"/>
  <c r="E80" i="6" s="1"/>
  <c r="D79" i="6"/>
  <c r="D80" i="6" s="1"/>
  <c r="C79" i="6"/>
  <c r="C80" i="6" s="1"/>
  <c r="B79" i="6"/>
  <c r="B80" i="6" s="1"/>
  <c r="G75" i="6"/>
  <c r="G76" i="6" s="1"/>
  <c r="F75" i="6"/>
  <c r="F76" i="6" s="1"/>
  <c r="E75" i="6"/>
  <c r="E76" i="6" s="1"/>
  <c r="D75" i="6"/>
  <c r="D76" i="6" s="1"/>
  <c r="C75" i="6"/>
  <c r="C76" i="6" s="1"/>
  <c r="B75" i="6"/>
  <c r="B76" i="6" s="1"/>
  <c r="G59" i="11"/>
  <c r="G60" i="11" s="1"/>
  <c r="F59" i="11"/>
  <c r="F60" i="11" s="1"/>
  <c r="E59" i="11"/>
  <c r="E60" i="11" s="1"/>
  <c r="D59" i="11"/>
  <c r="D60" i="11" s="1"/>
  <c r="C59" i="11"/>
  <c r="C60" i="11" s="1"/>
  <c r="B59" i="11"/>
  <c r="B60" i="11" s="1"/>
  <c r="G55" i="11"/>
  <c r="G56" i="11" s="1"/>
  <c r="F55" i="11"/>
  <c r="F56" i="11" s="1"/>
  <c r="E55" i="11"/>
  <c r="E56" i="11" s="1"/>
  <c r="D55" i="11"/>
  <c r="D56" i="11" s="1"/>
  <c r="C55" i="11"/>
  <c r="C56" i="11" s="1"/>
  <c r="B55" i="11"/>
  <c r="B56" i="11" s="1"/>
  <c r="G52" i="11"/>
  <c r="F52" i="11"/>
  <c r="E52" i="11"/>
  <c r="D52" i="11"/>
  <c r="C52" i="11"/>
  <c r="B52" i="11"/>
  <c r="E58" i="11" l="1"/>
  <c r="F58" i="11" s="1"/>
  <c r="C58" i="11" s="1"/>
  <c r="B9" i="1" s="1"/>
  <c r="E50" i="11"/>
  <c r="F50" i="11" s="1"/>
  <c r="C50" i="11" s="1"/>
  <c r="B7" i="1" s="1"/>
  <c r="E78" i="6"/>
  <c r="F78" i="6" s="1"/>
  <c r="C78" i="6" s="1"/>
  <c r="B13" i="1" s="1"/>
  <c r="E74" i="6"/>
  <c r="F74" i="6" s="1"/>
  <c r="C74" i="6" s="1"/>
  <c r="B12" i="1" s="1"/>
  <c r="E70" i="6"/>
  <c r="F70" i="6" s="1"/>
  <c r="C70" i="6" s="1"/>
  <c r="B11" i="1" s="1"/>
  <c r="B19" i="4" s="1"/>
  <c r="E54" i="11"/>
  <c r="F54" i="11" s="1"/>
  <c r="C54" i="11" s="1"/>
  <c r="B8" i="1" s="1"/>
  <c r="B79" i="4"/>
  <c r="B58" i="4" l="1"/>
  <c r="B57" i="4"/>
  <c r="B59" i="4"/>
  <c r="B60" i="4"/>
  <c r="B56" i="4"/>
  <c r="B39" i="4"/>
  <c r="B38" i="4"/>
  <c r="B37" i="4"/>
  <c r="B36" i="4"/>
  <c r="B40" i="4"/>
  <c r="B90" i="4"/>
  <c r="F7" i="4" s="1"/>
  <c r="F8" i="4" s="1"/>
  <c r="B89" i="4"/>
  <c r="B88" i="4"/>
  <c r="B87" i="4"/>
  <c r="B86" i="4"/>
  <c r="B80" i="4"/>
  <c r="B78" i="4"/>
  <c r="B77" i="4"/>
  <c r="B76" i="4"/>
  <c r="B20" i="4"/>
  <c r="B16" i="4"/>
  <c r="B17" i="4"/>
  <c r="B18" i="4"/>
  <c r="B50" i="4" l="1"/>
  <c r="B49" i="4"/>
  <c r="B46" i="4"/>
  <c r="B47" i="4"/>
  <c r="B48" i="4"/>
  <c r="B54" i="4"/>
  <c r="B55" i="4"/>
  <c r="B53" i="4"/>
  <c r="B52" i="4"/>
  <c r="B51" i="4"/>
  <c r="B44" i="4"/>
  <c r="B43" i="4"/>
  <c r="B42" i="4"/>
  <c r="B41" i="4"/>
  <c r="B45" i="4"/>
  <c r="B33" i="4"/>
  <c r="B32" i="4"/>
  <c r="B31" i="4"/>
  <c r="B35" i="4"/>
  <c r="B34" i="4"/>
  <c r="B30" i="4"/>
  <c r="B29" i="4"/>
  <c r="B26" i="4"/>
  <c r="B27" i="4"/>
  <c r="B28" i="4"/>
  <c r="B13" i="4"/>
  <c r="B11" i="4"/>
  <c r="B14" i="4"/>
  <c r="B12" i="4"/>
  <c r="B15" i="4"/>
  <c r="B82" i="4"/>
  <c r="B81" i="4"/>
  <c r="B85" i="4"/>
  <c r="B84" i="4"/>
  <c r="B83" i="4"/>
  <c r="B25" i="4"/>
  <c r="B23" i="4"/>
  <c r="B22" i="4"/>
  <c r="B21" i="4"/>
  <c r="B24" i="4"/>
  <c r="B5" i="4"/>
  <c r="B4" i="4"/>
  <c r="B1" i="4"/>
  <c r="B3" i="4"/>
  <c r="B2" i="4"/>
  <c r="B72" i="4"/>
  <c r="B73" i="4"/>
  <c r="B71" i="4"/>
  <c r="B75" i="4"/>
  <c r="B74" i="4"/>
  <c r="B62" i="4"/>
  <c r="B64" i="4"/>
  <c r="B61" i="4"/>
  <c r="B65" i="4"/>
  <c r="B63" i="4"/>
  <c r="B70" i="4"/>
  <c r="B66" i="4"/>
  <c r="B67" i="4"/>
  <c r="B69" i="4"/>
  <c r="B68" i="4"/>
  <c r="B8" i="4"/>
  <c r="B6" i="4"/>
  <c r="B7" i="4"/>
  <c r="B10" i="4"/>
  <c r="B9" i="4"/>
</calcChain>
</file>

<file path=xl/sharedStrings.xml><?xml version="1.0" encoding="utf-8"?>
<sst xmlns="http://schemas.openxmlformats.org/spreadsheetml/2006/main" count="626" uniqueCount="479">
  <si>
    <t>Category</t>
  </si>
  <si>
    <t>Selection</t>
  </si>
  <si>
    <t>N/A</t>
  </si>
  <si>
    <t>1.3 Do no harm</t>
  </si>
  <si>
    <t>1.1 Conserve ecosystems</t>
  </si>
  <si>
    <t>1.2 Science-based project design</t>
  </si>
  <si>
    <t>Score</t>
  </si>
  <si>
    <t>5.1 Funding integrity</t>
  </si>
  <si>
    <t xml:space="preserve">Category </t>
  </si>
  <si>
    <t>NA</t>
  </si>
  <si>
    <t>5.2 Financial Transparency</t>
  </si>
  <si>
    <t>6.0 Design for Sustainability</t>
  </si>
  <si>
    <t>6.1 Project durability</t>
  </si>
  <si>
    <t xml:space="preserve">• The project monitors and reports on implementation success at appropriate intervals for less than 3 years
</t>
  </si>
  <si>
    <t xml:space="preserve">• The project has produced a 3-5 year monitoring plan.
• The project has adaptive management plans in place and can be responsive to monitoring results.
</t>
  </si>
  <si>
    <t xml:space="preserve">• The project has produced a 3-5 year monitoring plan and has begun implementing it.
• The project has adaptive management plans in place and can be responsive to monitoring results.
• The project trains and employs local staff.
</t>
  </si>
  <si>
    <t>• The project has produced a 5-10 year monitoring plan and can show how it is being implemented.
• The project has adaptive management plans in place and can be responsive to monitoring results.
• The project trains and employs local staff into long term positions.</t>
  </si>
  <si>
    <t>• There are no clear plans to build local capacity or sustainable livelihoods to ensure the project persists beyond the current funding period.</t>
  </si>
  <si>
    <t>• The project has not yet produced clear plans for the development of sustainable livelihoods which reduce pressure on the ecosystem.
• The project has carrried out local capacity building for a selection of site maintenance tasks.</t>
  </si>
  <si>
    <t xml:space="preserve">• The project has begun implementing plans for sustainable alternatives to activities which degrade the ecosystem, co-developed with local stakeholders.
• The project is building sufficient local capacity to maintain the project site. </t>
  </si>
  <si>
    <t>• The project is implementing clear plans for sustainable alternatives to activities which degrade the ecosystem, co-developed with local stakeholders and initially subsidized by the project.
• Project capacity building has ensured that local communities have the skills and knowledge to maintain project durability beyond the project end date</t>
  </si>
  <si>
    <t>• Project capacity building has ensured that local communities have the skills and knowledge to maintain project outcomes beyond the project end date, including transition planning to reduce financial shocks and prepare stakeholders.</t>
  </si>
  <si>
    <t>• Project has no clear intention to apply for further grants or secure other income past initial grant period.
• Project applies for funding on an ad hoc basis and does not participate in national or international groups which may increase exposure / access to funding opportunities.</t>
  </si>
  <si>
    <t>• Project has a clear financial management process and intends to apply for funding beyond initial grant period, but budget does not include human resources to secure further income.
• Project applies for funding on an ad hoc basis and does not participate in any national or international groups.</t>
  </si>
  <si>
    <t>• Project has clear financial plans including spending on human resources to secure further income past initial grant or crediting period.
• Project applies for funding on an ad hoc basis and does not participate in any national or international groups.</t>
  </si>
  <si>
    <t>• Project has clear financial plans including spending on human resources to secure further income past initial grant or crediting period.
• Project partners participate in national or international forums and have increased access to a network of funder/investor options.</t>
  </si>
  <si>
    <t>• Project has clear financial plans including spending on dedicated human resources to establish multiple income streams and secure continued access to grants or other revenue sufficient to maintain the site and stakeholder benefits once the initial grant period ends.
• Project partners have access to a network of funder/investor options and/or participate in national or international forums which increase funding likelihood.</t>
  </si>
  <si>
    <t>6.2 Risk Assessments</t>
  </si>
  <si>
    <t>Climate change risk assessment</t>
  </si>
  <si>
    <t>• The project conducted a comprehensive climate change risk assessment.
• Effects of climate change on the project site are monitored.</t>
  </si>
  <si>
    <t>• The project conducted a comprehensive climate change risk assessment
•Risk assessment outcomes informed project design and implementation.
• Effects of climate change on the project site are monitored.</t>
  </si>
  <si>
    <t>• The project conducted a comprehensive climate change risk assessment.
• Where possible, the project has full and comprehensive measures in place to mitigate and adapt to potential effects of climate change.
• Effects of climate change on the project site are monitored, for example, sea level rise, heat stress, changing rainfall and severe weather.</t>
  </si>
  <si>
    <t>Human causes risk assessment</t>
  </si>
  <si>
    <t xml:space="preserve">• The project conducted a limited human risk assessment
• The project is aware of risks but does not yet have formal measures in place to monitor, mitigate, respond, or adapt to potential human impacts on the ecosystem. </t>
  </si>
  <si>
    <t>• The project conducted a comprehensive human risk assessment.
• Human impacts on project site and nearby ecosystem are monitored and inform response actions.
• Local social changes and community satisfaction with project are monitored and inform response actions.</t>
  </si>
  <si>
    <t>• The project conducted a comprehensive human risk assessment.
• Risk assessment outcomes were incorporated into design of project interventions which effectively address human drivers of loss.
• Local social changes, human impacts on project ecosystem, and community satisfaction with project are monitored and mitigating actions are co-designed with stakeholders.</t>
  </si>
  <si>
    <t>• The project conducts regular and comprehensive human risk assessments, including external actors, and results inform project design, monitoring, and adaptive management strategies.</t>
  </si>
  <si>
    <t>Financial risk assessment</t>
  </si>
  <si>
    <t>• The project has not yet conducted any risk assessment for financial causes of project failure or reversal</t>
  </si>
  <si>
    <t>• The project conducted a limited financial risk assessment</t>
  </si>
  <si>
    <t>• The project conducted a comprehensive financial risk assessment.
• Risk assessment outcomes were incorporated into design of project finances and funding/income streams.</t>
  </si>
  <si>
    <t xml:space="preserve">• The project conducted a comprehensive financial risk assessment.
• Risk assessment outcomes were incorporated into design of project finances and funding/income streams.
•Project financial plan includes periodic update of risk assessment and adaptive management planning.
</t>
  </si>
  <si>
    <t>• The project conducts comprehensive financial risk assessments, incorporated outcomes into design of project finances and funding/income streams and updates assessments regularly.
• Crediting projects include assessment of the risk of reversal associated with loss of income at the end of the crediting period, carried out at least five years in advance.
• Includes financial risks to IPs &amp; LCs from project implementation.</t>
  </si>
  <si>
    <t>Policy risk assessment</t>
  </si>
  <si>
    <t>• The project has not yet conducted any risk assessment for policy changes likely to cause project failure or reversal</t>
  </si>
  <si>
    <t>• The project conducted a limited policy risk assessment.</t>
  </si>
  <si>
    <t>6.3 Establish measures to mitigate risk of reversal</t>
  </si>
  <si>
    <t>6.3 Risk Mitigation</t>
  </si>
  <si>
    <t>• How risk exposure differes between participating parties, the parties’ influence over those risks, and their ability to absorb the impact of under-performance has not been defined.
• Project has no formally defined risk management and mitigation strategies</t>
  </si>
  <si>
    <t>• Project has planned adaptive management responses to commonly encountered risks related to physical implemenatation and has carried out limited risk assessments.</t>
  </si>
  <si>
    <t>• Project has integrated risk management and mitigation strategies, informed by risk assessments and supported by clear processes such as RACI chart, MEAL plans and adaptive management responses.</t>
  </si>
  <si>
    <t>• Foreseen risks are allocated to participating parties based on mutual agreement and consider the parties’ influence over those risks and/or exposure, and their ability to absorb the impact of under-performance.
• Project has integrated risk management and mitigation strategies, informed by risk assessments and supported by clear processes such as RACI chart, MEAL plans and adaptive management responses.</t>
  </si>
  <si>
    <t>• Risk management and mitigation is allocated to appropriate project partners and supported by a RACI chart and MEAL plan.
• Resource and budget plans are informed by risk assessments to ensure there are sufficient resources available to implement adaptive management responses if needed.</t>
  </si>
  <si>
    <t>• The project is focused on restoration or planting only and does not address social or economic drivers of loss.
• Project does not engage with any policy or governance issues.</t>
  </si>
  <si>
    <t>• The project provides some tangible benefits to stakeholders as a byproduct of restoration.
• Community members receive basic training to support project implementation and transition to alternative livelihoods.
• Project does not engage with any policy or governance issues.</t>
  </si>
  <si>
    <t>• Ensure that the project continues to provide tangible benefits to stakeholders and they choose to maintain it.
• Ensure stakeholders have successfully transitioned away from any damaging activities and are unlikely to resume them.
• Policy or governance changes achieved during project implementation provide longer term protection.</t>
  </si>
  <si>
    <t>6.2 Risk assessments</t>
  </si>
  <si>
    <t>6.3 Risk mitigation</t>
  </si>
  <si>
    <t>PRINCIPLE 3.Employ Best Practice</t>
  </si>
  <si>
    <t>Use best available knowledge</t>
  </si>
  <si>
    <t>Incorporate local knowledge</t>
  </si>
  <si>
    <t>Adaptive management</t>
  </si>
  <si>
    <t>AT.OU.1</t>
  </si>
  <si>
    <t>shade</t>
  </si>
  <si>
    <t>value</t>
  </si>
  <si>
    <t>class</t>
  </si>
  <si>
    <t>AT.OU.2</t>
  </si>
  <si>
    <t>class0</t>
  </si>
  <si>
    <t>AT.OU.3</t>
  </si>
  <si>
    <t>class1</t>
  </si>
  <si>
    <t>AT.OU.4</t>
  </si>
  <si>
    <t>AT.OU.5</t>
  </si>
  <si>
    <t>AT.IS.1</t>
  </si>
  <si>
    <t>EE.HL.5</t>
  </si>
  <si>
    <t>actReg</t>
  </si>
  <si>
    <t>AT.IS.2</t>
  </si>
  <si>
    <t>actRegValue</t>
  </si>
  <si>
    <t>AT.IS.3</t>
  </si>
  <si>
    <t>actRegCode</t>
  </si>
  <si>
    <t>AT.IS.4</t>
  </si>
  <si>
    <t>AT.IS.5</t>
  </si>
  <si>
    <t>AT.CN.1</t>
  </si>
  <si>
    <t>AT.CN.2</t>
  </si>
  <si>
    <t>AT.CN.3</t>
  </si>
  <si>
    <t>AT.CN.4</t>
  </si>
  <si>
    <t>AT.CN.5</t>
  </si>
  <si>
    <t>PC.SP.1</t>
  </si>
  <si>
    <t>PC.SP.2</t>
  </si>
  <si>
    <t>PC.SP.3</t>
  </si>
  <si>
    <t>PC.SP.4</t>
  </si>
  <si>
    <t>PC.SP.5</t>
  </si>
  <si>
    <t>PC.SC.1</t>
  </si>
  <si>
    <t>PC.SC.2</t>
  </si>
  <si>
    <t>PC.SC.3</t>
  </si>
  <si>
    <t>PC.SC.4</t>
  </si>
  <si>
    <t>PC.SC.5</t>
  </si>
  <si>
    <t>PC.WC.1</t>
  </si>
  <si>
    <t>PC.WC.2</t>
  </si>
  <si>
    <t>PC.WC.3</t>
  </si>
  <si>
    <t>PC.WC.4</t>
  </si>
  <si>
    <t>PC.WC.5</t>
  </si>
  <si>
    <t>SC.DP.1</t>
  </si>
  <si>
    <t>SC.DP.2</t>
  </si>
  <si>
    <t>SC.DP.3</t>
  </si>
  <si>
    <t>SC.DP.4</t>
  </si>
  <si>
    <t>SC.DP.5</t>
  </si>
  <si>
    <t>SC.DA.1</t>
  </si>
  <si>
    <t>SC.DA.2</t>
  </si>
  <si>
    <t>SC.DA.3</t>
  </si>
  <si>
    <t>SC.DA.4</t>
  </si>
  <si>
    <t>SC.DA.5</t>
  </si>
  <si>
    <t>SC.NU.1</t>
  </si>
  <si>
    <t>SC.NU.2</t>
  </si>
  <si>
    <t>SC.NU.3</t>
  </si>
  <si>
    <t>SC.NU.4</t>
  </si>
  <si>
    <t>SC.NU.5</t>
  </si>
  <si>
    <t>CS.AS.1</t>
  </si>
  <si>
    <t>CS.AS.2</t>
  </si>
  <si>
    <t>CS.AS.3</t>
  </si>
  <si>
    <t>CS.AS.4</t>
  </si>
  <si>
    <t>CS.AS.5</t>
  </si>
  <si>
    <t>CS.AT.1</t>
  </si>
  <si>
    <t>CS.AT.2</t>
  </si>
  <si>
    <t>CS.AT.3</t>
  </si>
  <si>
    <t>CS.AT.4</t>
  </si>
  <si>
    <t>CS.AT.5</t>
  </si>
  <si>
    <t>CS.SM.1</t>
  </si>
  <si>
    <t>CS.SM.2</t>
  </si>
  <si>
    <t>CS.SM.3</t>
  </si>
  <si>
    <t>CS.SM.4</t>
  </si>
  <si>
    <t>CS.SM.5</t>
  </si>
  <si>
    <t>EF.PR.1</t>
  </si>
  <si>
    <t>EF.PR.2</t>
  </si>
  <si>
    <t>EF.PR.3</t>
  </si>
  <si>
    <t>EF.PR.4</t>
  </si>
  <si>
    <t>EF.PR.5</t>
  </si>
  <si>
    <t>EF.HA.1</t>
  </si>
  <si>
    <t>EF.HA.2</t>
  </si>
  <si>
    <t>EF.HA.3</t>
  </si>
  <si>
    <t>EF.HA.4</t>
  </si>
  <si>
    <t>EF.HA.5</t>
  </si>
  <si>
    <t>EF.RS.1</t>
  </si>
  <si>
    <t>EF.RS.2</t>
  </si>
  <si>
    <t>EF.RS.3</t>
  </si>
  <si>
    <t>EF.RS.4</t>
  </si>
  <si>
    <t>EF.RS.5</t>
  </si>
  <si>
    <t>EE.LF.1</t>
  </si>
  <si>
    <t>EE.LF.2</t>
  </si>
  <si>
    <t>EE.LF.3</t>
  </si>
  <si>
    <t>EE.LF.4</t>
  </si>
  <si>
    <t>EE.LF.5</t>
  </si>
  <si>
    <t>EE.GF.1</t>
  </si>
  <si>
    <t>EE.GF.2</t>
  </si>
  <si>
    <t>EE.GF.3</t>
  </si>
  <si>
    <t>EE.GF.4</t>
  </si>
  <si>
    <t>EE.GF.5</t>
  </si>
  <si>
    <t>EE.HL.1</t>
  </si>
  <si>
    <t>EE.HL.2</t>
  </si>
  <si>
    <t>EE.HL.3</t>
  </si>
  <si>
    <t>EE.HL.4</t>
  </si>
  <si>
    <t>• The project conducted a limited climate change risk assessment.
• The project is aware of risks but does not yet have formal measures in place to monitor, mitigate, respond, or adapt to potential impacts.</t>
  </si>
  <si>
    <t>• The project has not conducted a climate change risk assessment</t>
  </si>
  <si>
    <t xml:space="preserve">• The project has not conducted any risk assessment for human causes of project failure or reversal. </t>
  </si>
  <si>
    <t xml:space="preserve">• The project has clear long term monitoring and maintenance plans for 10+ years, can show how they are being implemented, and trains and employs long term staff, recruiting locally wherever possible.
</t>
  </si>
  <si>
    <t>• The project conducts regular and comprehensive policy risk assessments, including tenure, governance, and access to markets. Results inform project design, monitoring, and adaptive management strategies.</t>
  </si>
  <si>
    <t>5.3 Agreements &amp; contracts</t>
  </si>
  <si>
    <t>https://oceanriskalliance.org/resource/launching-the-high-quality-blue-carbon-practitioners-guide/</t>
  </si>
  <si>
    <t>2.1 Social safeguards:</t>
  </si>
  <si>
    <t>2.2 Inclusive project design:</t>
  </si>
  <si>
    <t>2.3 Community equity:</t>
  </si>
  <si>
    <t>3.1 Appropriate interventions:</t>
  </si>
  <si>
    <t>3.2 Local Ecological Knowledge:</t>
  </si>
  <si>
    <t>3.3 Adaptive Management:</t>
  </si>
  <si>
    <t>4.1 Local and contextual:</t>
  </si>
  <si>
    <t>4.2 Local partnerships:</t>
  </si>
  <si>
    <t>4.3 Advance policy:</t>
  </si>
  <si>
    <t xml:space="preserve">• The project will continue to provide tangible benefits to stakeholders after the funding/implementation period, supported by a long-term maintenance plan jointly developed with stakeholders.
• Project provides full technical or financial support for stakeholder transition away from damaging activities.
• Site and/or other local governance changes achieved during project implementation facilitates longer term protection.
• The project is not engaged with wider policy issues.
</t>
  </si>
  <si>
    <t xml:space="preserve">• Project aims for the benefits provided to stakeholders during project period to continue after project ends and is developing a long term maintenance and management plan.
• Project provides full technical or financial support for stakeholder transition away from damaging activities.
• SIte governance achieved during project implementation facilitates longer term management rights.
• The project is not engaged with wider policy issues.
</t>
  </si>
  <si>
    <t xml:space="preserve">• The project conducted a comprehensive policy risk assessment.
• Risk assessment outcomes were incorporated into policy governance, management and outreach plans.
• Risk assessments are updated in line with national election cycles.
• Crediting projects monitor policy risks around article 6 or access to markets to inform design of funding/income streams.
</t>
  </si>
  <si>
    <t>• The project conducted a comprehensive policy risk assessment.
• Risk assessment outcomes were incorporated into policy governance, management and financing plans.</t>
  </si>
  <si>
    <t>Principes du carbone bleu de haute qualité : Roue du progrès</t>
  </si>
  <si>
    <t>Mode d'emploi :</t>
  </si>
  <si>
    <t>Commencez par la fiche 1.0 Sauvegarde de la nature.</t>
  </si>
  <si>
    <t xml:space="preserve">Sélectionnez la première colonne dans laquelle le projet répond à tous les critères pertinents en inscrivant un 1 dans la ligne ci-dessous. Si le projet ne répond pas à tous les critères, sélectionnez la colonne de gauche. </t>
  </si>
  <si>
    <t xml:space="preserve">Veillez à ne saisir qu'un seul 1 par ligne. Toutes les autres cellules d'une ligne doivent être laissées vides. </t>
  </si>
  <si>
    <t>Répétez l'opération pour les six feuilles, puis passez à l'onglet "Formulaire d'évaluation" et cliquez sur "Mettre à jour la roue"</t>
  </si>
  <si>
    <t>Pour plus d'informations ou pour trouver des ressources de soutien pour la mise en œuvre de l'un des principes de cet outil, téléchargez le Guide du praticien du carbone bleu de haute qualité, version 1.0, ici :</t>
  </si>
  <si>
    <t xml:space="preserve">Tous les numéros de section du guide correspondent aux numéros de cet outil, et les listes des produits de soutien se trouvent à la fin de chaque chapitre. </t>
  </si>
  <si>
    <t>Vos commentaires sur la version 1.0 sont les bienvenus. Veuillez adresser vos demandes à HQBC@oceanriskalliance.org</t>
  </si>
  <si>
    <t>1.0 Sauvegarde de la nature</t>
  </si>
  <si>
    <t>1.1 Conserver les écosystèmes encore intacts de notre planète</t>
  </si>
  <si>
    <t>Catégorie</t>
  </si>
  <si>
    <t xml:space="preserve">- Le projet ne mène aucune activité de sensibilisation externe et ne discute pas des services de conservation et d'écosystème reçus avec les participants au projet.
</t>
  </si>
  <si>
    <t>- La conception du projet comprend des activités visant à discuter de l'importance de l'écosystème cible avec / pour les participants au projet, mais pas à l'extérieur.
- Les liens entre la conservation et les avantages pour la communauté sont génériques et ne reflètent pas le contexte du projet ou les connaissances écologiques locales.</t>
  </si>
  <si>
    <t>- La conception du projet comprend des activités visant à faire comprendre aux participants du projet l'importance de l'écosystème cible. 
- Les activités de sensibilisation externes, lorsqu'elles sont possibles, promeuvent la conservation mais n'établissent aucun lien avec la fourniture de services écosystémiques.</t>
  </si>
  <si>
    <t xml:space="preserve">- La conception du projet comprend des activités visant à discuter de l'importance de l'écosystème cible avec les communautés et à renforcer la capacité de ces dernières à enseigner à d'autres. 
- Les activités de sensibilisation - lorsque c'est possible - comprennent l'établissement d'un lien entre la conservation et la fourniture de services écosystémiques qui apportent des avantages tangibles et reflètent les connaissances écologiques locales.  </t>
  </si>
  <si>
    <t xml:space="preserve">- Mener des activités de sensibilisation qui établissent un lien entre la conservation et la fourniture de services écosystémiques, qui apportent des avantages tangibles et reflètent les connaissances écologiques locales.
- Sensibiliser diverses parties prenantes, telles que les autorités locales, les pêcheurs et les communautés, à l'importance des écosystèmes à carbone bleu. </t>
  </si>
  <si>
    <t>La sélection</t>
  </si>
  <si>
    <t>- Il est probable que les efforts de conservation et de restauration améliorent quelque peu la diversité et/ou l'intégrité de l'écosystème, mais ces améliorations ne peuvent pas être documentées car il n'existe pas de données de référence.
- Les objectifs en matière de biodiversité ne sont pas intégrés dans les objectifs du projet.</t>
  </si>
  <si>
    <t>- La conservation et la restauration de la diversité et de l'intégrité des écosystèmes ont entraîné des changements positifs observables, mais le projet ne dispose pas de données de référence au niveau du site à des fins de comparaison.
- Les objectifs en matière de biodiversité ne sont pas intégrés dans les objectifs du projet.</t>
  </si>
  <si>
    <t>- La conservation et la restauration de la diversité et de l'intégrité de l'écosystème ont conduit à des améliorations manifestes, mais les données de référence ne concernent que les espèces de flore et d'arbres.
- Les objectifs de biodiversité pour une végétation de mangrove sélectionnée sont inclus dans les objectifs du projet.</t>
  </si>
  <si>
    <t>- Le projet vise à conserver et à restaurer la diversité et l'intégrité de l'écosystème, avec des améliorations démontrées par rapport aux niveaux de référence initiaux pour la flore et la faune.
- Les objectifs de biodiversité pour la végétation et la faune de la mangrove sont inclus dans les objectifs du projet.</t>
  </si>
  <si>
    <t>- Tenter de conserver intégralement la biodiversité et l'intégrité des écosystèmes intacts sur la base de données de référence rigoureuses.
- Intégrer des objectifs de biodiversité spécifiques, mesurables, ambitieux, réalistes et limités dans le temps dans les objectifs du projet.</t>
  </si>
  <si>
    <t>- Pas de programme de surveillance complet pour la biodiversité clé.
- Pas de confirmation de la présence ou de l'absence d'espèces menacées.</t>
  </si>
  <si>
    <t xml:space="preserve"> - Le programme de surveillance est axé sur le succès de la régénération et de la couverture de la canopée, mais il comprend également des données sur la biodiversité de la flore.
 - Les espèces menacées, les espèces indicatrices ou les espèces commerciales ne sont pas prises en compte dans la conception ou le suivi du projet. 
</t>
  </si>
  <si>
    <t>- Programme de surveillance de la diversité de la flore et des arbres en rapport avec les objectifs de restauration et de conservation.
- Identifier les espèces dont la conservation est prioritaire.
- Les données sont partagées avec l'extérieur, accessibles au public ou publiées.</t>
  </si>
  <si>
    <t>- Programme de surveillance ciblé lié aux objectifs de restauration/conservation et à une biodiversité clé sélectionnée (flore/arbres, espèces menacées, espèces indicatrices ou espèces commerciales).
- Les données sont partagées avec l'extérieur, accessibles au public ou publiées.</t>
  </si>
  <si>
    <t>- Mettre en œuvre des programmes complets de surveillance de la biodiversité (par exemple, espèces menacées, espèces indicatrices ou espèces commerciales).
- Identifier les espèces dont la conservation est prioritaire.
- Garantir la transparence des données et améliorer les connaissances scientifiques en partageant les données publiquement.</t>
  </si>
  <si>
    <t>1.2 Concevoir des projets conformément à des protocoles de restauration écologique fondés sur la science</t>
  </si>
  <si>
    <t>- La conception du projet n'est pas basée sur des approches de meilleures pratiques reconnues
- Les plans de mise en œuvre ne sont pas examinés avec les participants au projet et les parties prenantes. 
- Aucune orientation externe n'a été incluse</t>
  </si>
  <si>
    <t xml:space="preserve"> - La conception du projet n'est pas basée sur des approches de meilleures pratiques reconnues
 -Les plans de mise en œuvre ont été examinés par les participants au projet et un retour d'information limité a été incorporé.
 - Aucune orientation externe n'a été incluse</t>
  </si>
  <si>
    <r>
      <rPr>
        <sz val="12"/>
        <color rgb="FF000000"/>
        <rFont val="Calibri Light"/>
        <family val="2"/>
        <scheme val="major"/>
      </rPr>
      <t xml:space="preserve"> - La conception du projet est basée sur un ou plusieurs protocoles largement acceptés comme meilleures pratiques et alignés sur le contexte du projet.
 - Les plans de mise en œuvre ont été examinés par les participants au projet et les parties prenantes, et leurs commentaires ont été pris en compte.
 - La conception du projet a été communiquée à des tiers ou à des experts pour qu'ils l'ex</t>
    </r>
    <r>
      <rPr>
        <sz val="12"/>
        <rFont val="Calibri Light"/>
        <family val="2"/>
        <scheme val="major"/>
      </rPr>
      <t>aminent ou l'orientent</t>
    </r>
    <r>
      <rPr>
        <sz val="12"/>
        <color rgb="FF000000"/>
        <rFont val="Calibri Light"/>
        <family val="2"/>
        <scheme val="major"/>
      </rPr>
      <t>.</t>
    </r>
  </si>
  <si>
    <t>- La conception du projet est basée sur un ou plusieurs protocoles largement acceptés comme meilleures pratiques et alignés sur le contexte du projet. 
-Les plans de mise en œuvre ont été élaborés en collaboration avec les participants au projet et les commentaires des parties prenantes ont été pris en compte. 
- L'équipe du projet a reçu une formation à la conception et à la mise en œuvre du projet.</t>
  </si>
  <si>
    <r>
      <t>- La conception du projet est basée sur un ou plusieurs protocoles largement acceptés comme meilleures pratiques et alignés sur le contexte du projet.
- Travailler avec les participants au projet et les parties prenantes pour élaborer des plans de mise en œuvre et intégrer leurs commentaires.
- Soumettre la conception du projet à l'examen d'une tierce partie ou d'un expert et/ou à une consultation publique.</t>
    </r>
    <r>
      <rPr>
        <sz val="12"/>
        <rFont val="Calibri Light"/>
        <family val="2"/>
        <scheme val="major"/>
      </rPr>
      <t xml:space="preserve">- L'équipe du projet a reçu une formation à la conception et à la mise en œuvre du projet alignée sur les meilleures pratiques modernes. </t>
    </r>
  </si>
  <si>
    <t xml:space="preserve">- Les objectifs de conception du projet ne sont pas éclairés par l'utilisation d'un site de référence, les conditions historiques du site ou d'autres preuves scientifiques. 
- Le projet ne tient pas compte des connaissances écologiques locales. 
</t>
  </si>
  <si>
    <t xml:space="preserve">- Les objectifs de la conception du projet s'appuient sur des sites de référence ou des conditions historiques.
- Les connaissances écologiques locales sont prises en compte de manière informelle. 
</t>
  </si>
  <si>
    <t>Les objectifs de conception du projet sont fermement informés par les conditions historiques du site et par l'un des éléments suivants : 
- Sites de référence
- Connaissances locales
- Données scientifiques locales pertinentes examinées par des pairs</t>
  </si>
  <si>
    <t>Les objectifs de conception du projet s'appuient fermement sur les conditions historiques du site et sur deux des éléments suivants : 
- Sites de référence
- Connaissances locales (y compris les connaissances écologiques traditionnelles) et conception inclusive (y compris participative)
- Données scientifiques locales pertinentes examinées par des pairs</t>
  </si>
  <si>
    <r>
      <rPr>
        <sz val="12"/>
        <color rgb="FF000000"/>
        <rFont val="Calibri Light"/>
        <family val="2"/>
        <scheme val="major"/>
      </rPr>
      <t xml:space="preserve">Les objectifs de conception du projet sont solidement étayés par l'ensemble des éléments suivants : 
- Sites de référence
- Conditions historiques du site
- </t>
    </r>
    <r>
      <rPr>
        <sz val="12"/>
        <rFont val="Calibri Light"/>
        <family val="2"/>
        <scheme val="major"/>
      </rPr>
      <t>Connaissances loc</t>
    </r>
    <r>
      <rPr>
        <sz val="12"/>
        <color rgb="FF000000"/>
        <rFont val="Calibri Light"/>
        <family val="2"/>
        <scheme val="major"/>
      </rPr>
      <t>ales (y compris les connaissances écologiques traditionnelles) et la conception inclusive (y compris participative)
- les données scientifiques locales pertinentes examinées par des pairs</t>
    </r>
  </si>
  <si>
    <t xml:space="preserve"> - Les tendances locales concernant l'étendue des écosystèmes, les changements d'utilisation des sols et les influences en amont ne sont pas basées sur des données spatiales ni prises en compte lors de la sélection des interventions.
</t>
  </si>
  <si>
    <t>- Les modifications de l'utilisation des sols au niveau local et les influences en amont à proximité sont prises en compte lors de la sélection des interventions, mais ne sont pas confirmées par la cartographie par satellite ou d'autres observations à distance.</t>
  </si>
  <si>
    <t>- Les données de télédétection, telles que l'imagerie satellitaire, sont utilisées pour la cartographie du site et la sélection des protocoles d'intervention.
- Les influences en amont affectant le site du projet, les tendances dans l'étendue de l'écosystème ou les changements dans l'utilisation des terres ne sont pas inclus.</t>
  </si>
  <si>
    <t>Utilisation de la télédétection pour :
- Identifier les influences potentielles en amont affectant le site du projet
- soutenir la sélection de protocoles d'intervention appropriés.</t>
  </si>
  <si>
    <t>Utilisation de la télédétection pour :
- Observer et interpréter les tendances locales dans l'étendue des écosystèmes et les changements d'utilisation des sols
- Identifier les influences potentielles en amont affectant le site du projet
- soutenir la sélection de protocoles d'intervention appropriés.</t>
  </si>
  <si>
    <t>- Le projet ne prend pas en compte
    - les exigences hydrologiques
    - les exigences en matière de substrat
    - la salinité
- les approches d'intervention qui ne sont pas conçues pour favoriser le rétablissement d'un écosystème biodiversifié (p. ex. plantation en grille, lignes droites)</t>
  </si>
  <si>
    <t xml:space="preserve"> - La conception du projet utilise des données partielles pour :
    - les exigences hydrologiques
    - les exigences en matière de substrat
    - la salinité
 - Les approches d'intervention ne sont pas conçues pour favoriser le rétablissement d'un écosystème biodiversifié, mais elles sont mieux adaptées aux conditions du site et ont un taux de réussite plus élevé.</t>
  </si>
  <si>
    <t>- Le projet a cartographié l'hydrologie, le substrat ou la salinité du site.
- Les interventions primaires se concentrent sur la plantation d'une ou deux espèces appropriées de plantes ou d'herbiers en fonction des données du site.
- Évite l'approche de plantation ou les interventions qui affectent négativement l'hydrologie.</t>
  </si>
  <si>
    <t>- Le projet a permis de cartographier l'hydrologie, le substrat et la salinité du site.
- Les interventions primaires tiennent compte des processus naturels tels que l'hydrologie, la sédimentation, la salinité : par exemple, réouverture des canaux, alimentation en sédiments et/ou réduction de l'érosion, rétablissement des apports d'eau douce.
- Plantation ciblée ou complémentaire à l'aide d'espèces ou de méthodes appropriées basées sur les données du site.</t>
  </si>
  <si>
    <t xml:space="preserve"> - Tenir compte des exigences en matière d'hydrologie, de substrat, de salinité et de sédiments.
- Utiliser des espèces appropriées pour la restauration, ainsi que des processus de transition naturels.
- Les plans de projet visent à soutenir le rétablissement ou le maintien d'un écosystème biodiversifié.</t>
  </si>
  <si>
    <t>1.3 Ne pas nuire</t>
  </si>
  <si>
    <t>- Les projets de restauration ou de boisement utilisent une conception de plantation en monoculture qui réduit la biodiversité locale. 
- Les activités du projet comprennent la conversion de systèmes existants sans raisonnement clair ni évaluation d'impact.
- Le projet plante des espèces invasives ou non indigènes.</t>
  </si>
  <si>
    <t>- Les projets de restauration ou de boisement utilisent une conception de plantation en monoculture qui réduit la biodiversité locale. 
- Les activités de projet qui comprennent la conversion de systèmes existants sont basées sur un raisonnement clair et une compréhension des impacts.
- Le projet n'utilise que des espèces indigènes.
- Les effets secondaires sur les conditions environnementales actuelles dus à la mise en œuvre du projet ne font pas l'objet d'une évaluation formelle des risques. 
- Les émissions résultant de la mise en œuvre du projet ne sont pas prises en compte.</t>
  </si>
  <si>
    <t>- La conception du projet permet d'éviter efficacement la perte de biodiversité.
- Toutes les activités qui comprennent la conversion de systèmes existants sont basées sur un raisonnement clair et une évaluation de l'impact.
- Aucune espèce envahissante ou non indigène n'est introduite.
- La réduction de la qualité de l'eau, l'augmentation de l'érosion, la sédimentation nuisible ou d'autres effets secondaires de la mise en œuvre du projet ont probablement une faible incidence sur la base de la conception du projet, mais ne font pas l'objet d'une évaluation formelle des risques. 
- Les émissions résultant de la mise en œuvre du projet ne sont pas prises en compte</t>
  </si>
  <si>
    <t>- La conception du projet permet d'éviter efficacement la perte de biodiversité
- Le projet minimise la perte d'habitat, toute conversion étant basée sur une étude d'impact.
- Aucune espèce envahissante ou non indigène n'est introduite.
- Le projet évite la réduction de la qualité de l'eau, l'augmentation de l'érosion, la sédimentation nuisible ou d'autres effets secondaires de la mise en œuvre du projet. 
- Les émissions dues à la mise en œuvre du projet ne sont pas prises en compte.</t>
  </si>
  <si>
    <r>
      <rPr>
        <sz val="12"/>
        <color rgb="FF000000"/>
        <rFont val="Calibri Light"/>
        <family val="2"/>
        <scheme val="major"/>
      </rPr>
      <t xml:space="preserve"> - Concevoir des activités qui évitent efficacement la perte de biodiversité.
- Réduire au minimum la perte ou la conversion d'habitats.
- empêcher l'introduction d'espèces envahissantes ou non indigènes
- Évite la réduction de la qualité de l'eau, l'augmentation de l'érosion ou des niveaux de sédimentation nocifs.
</t>
    </r>
    <r>
      <rPr>
        <sz val="12"/>
        <rFont val="Calibri Light"/>
        <family val="2"/>
        <scheme val="major"/>
      </rPr>
      <t>- N'augmente</t>
    </r>
    <r>
      <rPr>
        <sz val="12"/>
        <color rgb="FF000000"/>
        <rFont val="Calibri Light"/>
        <family val="2"/>
        <scheme val="major"/>
      </rPr>
      <t xml:space="preserve"> pas les émissions nettes.</t>
    </r>
  </si>
  <si>
    <t>- Ne tient pas compte de l'impact de la mise en œuvre du projet sur les zones ou les écosystèmes adjacents</t>
  </si>
  <si>
    <t>- La mise en œuvre du projet est conçue pour minimiser les incidences sur les zones adjacentes, mais les incidences ne sont pas contrôlées en dehors du périmètre du projet.
- Le projet ne prend pas en compte ou ne surveille pas les impacts en amont ou en aval au-delà des zones immédiatement adjacentes.</t>
  </si>
  <si>
    <t>- Dans la mesure du possible, les zones ou écosystèmes adjacents font l'objet d'un suivi en cas d'incidences négatives de la mise en œuvre du projet.
- La mise en œuvre du projet est conçue pour atténuer les incidences négatives sur les zones adjacentes.
- Le plan de suivi du projet n'inclut pas les impacts en aval de la mise en œuvre au-delà des zones adjacentes.
- Les projets d'octroi de crédits surveillent les zones voisines pour détecter les fuites et les déplacements d'activités.</t>
  </si>
  <si>
    <t>- Dans la mesure du possible, les zones ou écosystèmes adjacents font l'objet d'un suivi en cas d'incidences négatives de la mise en œuvre du projet.
- La mise en œuvre du projet est conçue pour atténuer les effets négatifs sur les zones adjacentes.
- Les plans de suivi du projet incluent les impacts en aval de la mise en œuvre au-delà des zones immédiatement adjacentes.
- Le projet surveille les zones voisines pour détecter les fuites et les déplacements d'activités.</t>
  </si>
  <si>
    <t>- Toutes les zones adjacentes ou en aval susceptibles d'être affectées par la mise en œuvre du projet ont été identifiées au cours de la planification.
- La mise en œuvre du projet est conçue pour atténuer les impacts négatifs sur les écosystèmes voisins et en aval.
- Dans la mesure du possible, l'amélioration de la gestion des zones ou des écosystèmes voisins est intégrée dans les plans et le budget du projet.
- Le projet surveille les zones voisines pour détecter les fuites et les déplacements d'activités.</t>
  </si>
  <si>
    <t>2.0 Responsabiliser les personnes</t>
  </si>
  <si>
    <t>2.1 Garanties sociales</t>
  </si>
  <si>
    <t>2.1.1 S'assurer que le consentement libre, préalable et éclairé (CLPI) est établi</t>
  </si>
  <si>
    <t>- Aucune procédure formelle de CLIP n'a été mise en œuvre.
- Aucune exigence légale concernant le CLIP nécessaire à l'acquisition/gestion du site.
- Aucun objectif concernant la représentation des parties prenantes et des communautés dans la prise de décision.</t>
  </si>
  <si>
    <t>- Un processus informel de CLIP a été mis en place.
- Il n'est pas prévu de poursuivre la procédure de CLIP pendant la durée du projet.
- Aucune exigence légale concernant le CLIP n'est requise pour l'acquisition ou la gestion du site.
- Les parties prenantes et la communauté ont été consultées, mais peu ou pas de pouvoirs de décision ont été accordés.</t>
  </si>
  <si>
    <t xml:space="preserve">- Un processus formel de CLIP a été mené.
- Toutes les exigences légales sont respectées. 
- Une trace écrite de la procédure du CLIP a été conservée.
</t>
  </si>
  <si>
    <t>- Le projet a fait l'objet d'une consultation complète et inclusive et d'un processus de consentement libre, préalable et éclairé (CLPI) conformément aux lignes directrices de la FAO des Nations unies.
- Les processus de CLIP sont mis à jour à tous les intervalles nécessaires pendant toute la durée du projet.
- Le projet respecte ou dépasse les exigences légales minimales.
- Une trace écrite du processus de CLIP a été conservée et est disponible pour tous les participants au projet.</t>
  </si>
  <si>
    <t>- Le projet a fait l'objet d'une consultation complète et inclusive et d'un processus de CLIP conformément aux directives de la FAO.
- Les processus de CLIP sont mis à jour à tous les intervalles nécessaires pendant toute la durée du projet.
- Le projet respecte ou dépasse les exigences légales minimales.
- Une trace écrite du processus du CLIP a été conservée et toutes les parties en ont des copies dans les langues appropriées, librement accessibles aux parties prenantes.</t>
  </si>
  <si>
    <t xml:space="preserve">N/A : Les sites du projet ne sont pas utilisés, accessibles ou situés à proximité de communautés ou d'autres groupes d'utilisateurs. </t>
  </si>
  <si>
    <t xml:space="preserve">- Le consentement a été donné verbalement et n'est pas étayé par une proposition de projet contresignée. 
- Pas d'observation ou de soutien d'une tierce partie, les négociations peuvent ne pas avoir été bien équilibrées. 
- Le développeur du projet a partagé un minimum d'informations sans présenter de points de vue opposés ou alternatifs. </t>
  </si>
  <si>
    <t xml:space="preserve">- Le consentement à une proposition de projet a été donné par écrit.
- En l'absence d'observation ou de soutien d'une tierce partie, les négociations n'ont peut-être pas été bien équilibrées. 
- Le promoteur du projet a partagé un minimum d'informations sans présenter de points de vue opposés ou alternatifs. </t>
  </si>
  <si>
    <t>- Le consentement a été donné par écrit à une proposition de projet convenue d'un commun accord.
- Aucune observation ou soutien de la part d'un tiers n'a été proposé, les compétences de négociation n'ont pas été prises en compte, mais l'accord a été conclu de bonne foi.
- Tous les participants ont eu accès à toutes les informations nécessaires pour prendre une décision éclairée.</t>
  </si>
  <si>
    <t>- Le consentement a été donné par écrit à une proposition de projet mutuellement acceptée.
- Tous les participants ont les compétences nécessaires pour négocier efficacement, ou ont accès à l'aide d'un tiers neutre si nécessaire.
- Tous les participants ont eu accès à toutes les informations nécessaires pour prendre une décision éclairée.</t>
  </si>
  <si>
    <r>
      <rPr>
        <sz val="12"/>
        <color rgb="FF000000"/>
        <rFont val="Calibri Light"/>
        <family val="2"/>
        <scheme val="major"/>
      </rPr>
      <t>Le consentement a été donné par écrit à une proposition de projet élaborée d'</t>
    </r>
    <r>
      <rPr>
        <sz val="11"/>
        <color rgb="FF000000"/>
        <rFont val="Calibri"/>
        <family val="2"/>
        <scheme val="minor"/>
      </rPr>
      <t>un commun accord.</t>
    </r>
    <r>
      <rPr>
        <sz val="12"/>
        <color rgb="FF000000"/>
        <rFont val="Calibri Light"/>
        <family val="2"/>
        <scheme val="major"/>
      </rPr>
      <t xml:space="preserve"> 
- Tous les participants possèdent les compétences nécessaires pour négocier efficacement, ou ont accès à l'aide d'une tierce partie neutre si nécessaire.
- Tous les participants ont eu accès à toutes les informations nécessaires, y compris les points de vue opposés ou alternatifs, afin de prendre une décision éclairée.</t>
    </r>
  </si>
  <si>
    <t>2.1.2 Assurer une participation inclusive</t>
  </si>
  <si>
    <t xml:space="preserve">- Les processus d'engagement social et les normes sociales ne sont pas pris en compte. Le projet a obtenu l'autorisation d'exploitation et n'a pas engagé d'autres discussions avec les communautés potentiellement touchées ou d'autres parties prenantes. </t>
  </si>
  <si>
    <t xml:space="preserve"> - Les processus d'engagement social et de sauvegarde du projet sont basés sur des points de vue externes et ne sont pas éclairés par les membres de l'équipe ou les partenaires locaux. 
- Les membres de l'équipe recrutés localement comprennent les normes sociales et culturelles locales, mais ne participent pas aux décisions de gestion du projet.
- Le projet ne déploie pas d'efforts particuliers pour s'assurer que les groupes minoritaires sont inclus dans les processus d'engagement social.
- Les connaissances écologiques locales et traditionnelles peuvent être incluses dans la conception du projet mais ne sont pas formellement reconnues.</t>
  </si>
  <si>
    <t>- Les processus d'engagement social et de sauvegarde du projet sont efficacement informés et facilités par des membres de l'équipe ou des partenaires recrutés localement.
- Les équipes locales et les partenaires comprennent les normes sociales et culturelles locales et accordent la priorité à la sécurité des participants et du personnel.
- Le projet a identifié différents groupes au sein de la communauté, y compris les groupes minoritaires, et les invite à participer aux réunions de la communauté et aux activités du projet.
- La conception du projet reconnaît et intègre les connaissances écologiques locales et traditionnelles.</t>
  </si>
  <si>
    <t>- Le projet emploie au moins un membre compétent en matière d'engagement social et de processus de sauvegarde.
- Toutes les équipes locales et tous les partenaires comprennent clairement les normes sociales et culturelles locales, y sont sensibles et accordent la priorité à la sécurité des participants et du personnel.
- Le projet a identifié différents groupes au sein de la communauté, y compris des groupes minoritaires, et prend des mesures appropriées pour faciliter leur participation aux réunions communautaires et aux activités du projet.
- Les connaissances écologiques locales et traditionnelles des peuples autochtones et des communautés locales sont incluses dans la conception et la mise en œuvre du projet.</t>
  </si>
  <si>
    <t>Le projet emploie des équipes interdisciplinaires comprenant des membres compétents en matière d'engagement social et de processus de sauvegarde.
- Le projet comprend clairement les normes sociales et culturelles locales, y est sensible et donne la priorité à la sécurité des participants et du personnel.
- Le projet a identifié différents groupes au sein de la communauté, y compris des groupes minoritaires, et prend des mesures appropriées pour faciliter leur participation aux réunions de la communauté et aux activités du projet.
- Veiller à ce que les connaissances écologiques locales et traditionnelles des peuples autochtones et des communautés locales soient au cœur des projets grâce à une approche collaborative.</t>
  </si>
  <si>
    <t>- Les processus d'engagement social sont ad hoc et les normes sociales ne sont pas prises en compte.</t>
  </si>
  <si>
    <t>- Les processus d'engagement social suivent un plan, mais sans référence à un guide de bonnes pratiques publié ou à une norme sociale de certification.
- Les dossiers sont conservés pour un usage interne, mais les rapports externes sont minimes.</t>
  </si>
  <si>
    <t xml:space="preserve">- Les processus d'engagement social sont conçus et mis en œuvre conformément aux meilleures pratiques publiées.
- Les processus d'engagement social sont clairement documentés et régulièrement revus, mais les méthodes utilisées et les résultats ne sont pas partagés avec l'extérieur. </t>
  </si>
  <si>
    <t>- Les processus d'engagement social sont conçus, contrôlés et font l'objet de rapports conformément aux meilleures pratiques publiées.
- Les processus d'engagement social sont clairement documentés, y compris les registres de participation aux réunions et aux activités, et sont régulièrement révisés et adaptés pour garantir une participation inclusive et sûre.</t>
  </si>
  <si>
    <t>- Les processus d'engagement social sont conçus, contrôlés et communiqués conformément aux meilleures pratiques publiées et certifiés par une norme sociale telle que Verra CCB ou PV Climate.</t>
  </si>
  <si>
    <t>2.1.3 Veiller à ce que tous les détenteurs de droits et toutes les parties prenantes disposent de mécanismes de retour d'information, de responsabilisation et de réclamation</t>
  </si>
  <si>
    <t xml:space="preserve">- Il n'y a pas de mécanisme formel de réclamation, le projet utilise uniquement le retour d'information informel.
</t>
  </si>
  <si>
    <t xml:space="preserve">- Un mécanisme de retour d'information et de réclamation est en place, mais il n'est pas prioritaire et tous les participants au projet ne sont pas forcément au courant de son existence ou de la manière de l'utiliser.
- Des structures informelles de retour d'information et des réunions de parties prenantes sont en place et fonctionnent.
</t>
  </si>
  <si>
    <t>- L'existence d'un mécanisme de retour d'information et de réclamation et la manière de l'utiliser sont clairement communiquées à toutes les parties participant aux activités du projet.
- Des structures informelles de retour d'information et des réunions de parties prenantes sont en place et fonctionnent.
- Les mécanismes de retour d'information et de réclamation sont alignés sur les normes internationales en matière de droits de l'homme.</t>
  </si>
  <si>
    <t>- L'existence d'un mécanisme de retour d'information et de réclamation, son fonctionnement et la manière de l'utiliser sont clairement communiqués à toutes les parties participant aux activités du projet.
- Des structures informelles de retour d'information et des réunions de parties prenantes sont en place et fonctionnent.
- Les mécanismes de retour d'information et de réclamation sont examinés et mis à jour périodiquement pour s'assurer qu'ils restent efficaces et conformes aux normes internationales en matière de droits de l'homme.</t>
  </si>
  <si>
    <t>- L'existence d'un mécanisme de retour d'information et de réclamation, son fonctionnement et la manière de l'utiliser sont clairement communiqués à toutes les parties participant aux activités du projet ou susceptibles d'en subir les conséquences.
- Les mécanismes de retour d'information et de réclamation sont examinés et mis à jour périodiquement pour s'assurer qu'ils restent efficaces et conformes aux normes internationales en matière de droits de l'homme.</t>
  </si>
  <si>
    <t>- Un mécanisme de réclamation n'a pas été envisagé ou mis en œuvre.
-Il n'existe pas de procédure d'appel par un tiers.
- Les dossiers ne sont pas toujours conservés de manière structurée.</t>
  </si>
  <si>
    <t>- Un mécanisme formel de règlement des griefs est en place, mais il n'existe qu'une seule voie de communication.
- Une procédure d'appel par un tiers est en place, mais elle n'est pas totalement claire et/ou accessible.
- Certains documents écrits sont conservés.</t>
  </si>
  <si>
    <t>- Le mécanisme de règlement des griefs comprend une voie de communication qui est considérée comme accessible ou équitable pour tous les participants au projet.
- Le mécanisme comporte des étapes et des processus clairs, il est impartial et aboutit à un résultat tangible.
- Il existe une procédure claire d'appel par un tiers pour toute décision contestée.
- Des dossiers complets sont conservés.</t>
  </si>
  <si>
    <t>- Le mécanisme de règlement des griefs comprend de multiples voies de communication qui sont accessibles en toute sécurité ou équitables pour toutes les parties prenantes.
- Le mécanisme comporte des étapes et des processus clairs, il est mis en œuvre de manière opportune et impartiale et aboutit à un résultat tangible.
- Il existe une procédure claire d'appel par un tiers pour toute décision contestée.
- Des dossiers complets sont conservés.</t>
  </si>
  <si>
    <t>- Le mécanisme de règlement des griefs comprend de multiples voies de communication qui sont accessibles en toute sécurité ou équitables pour toutes les parties prenantes.
- Le mécanisme comporte des étapes et des processus clairs, il est mis en œuvre de manière opportune et impartiale et aboutit à un résultat tangible.
- Il existe une procédure claire de recours par un tiers pour toute décision contestée, suivie de la possibilité d'engager une action en justice si nécessaire.
- Des dossiers complets sont conservés.</t>
  </si>
  <si>
    <t>2.2 Conception de projets inclusifs</t>
  </si>
  <si>
    <t>2.2.1 Respecter les pratiques traditionnelles d'utilisation des terres et les droits légaux sur les terres, les ressources et le carbone</t>
  </si>
  <si>
    <t xml:space="preserve">- Le site est géré de facto ou légalement par le développeur du projet.
- Les droits de propriété ou de gestion communautaires ou traditionnels ne sont pas inscrits dans la loi et ne doivent donc pas être reconnus par le projet. 
- La gestion du site a été modifiée sans le consentement de la communauté.  
- Si le projet produit des crédits, ceux-ci sont revendiqués comme étant la propriété du développeur du projet. </t>
  </si>
  <si>
    <t xml:space="preserve"> - Le site est géré de facto ou légalement par le développeur du projet. 
- Les droits de propriété ou de gestion communautaires ou traditionnels ne sont pas inscrits dans la loi et ne doivent donc pas être reconnus par le projet.
- Si le projet produit des crédits, ceux-ci sont revendiqués comme étant la propriété du développeur de projet. </t>
  </si>
  <si>
    <t>- Le projet reconnaît les droits de propriété ou de gestion de la communauté.
- Les propriétaires et/ou utilisateurs traditionnels jouent un rôle significatif dans la prise de décision du projet.
- Le projet soutient l'enregistrement d'entités de gouvernance communautaire ou de gestion des ressources légalement reconnues.
- Si le projet produit des crédits, il est clairement établi qui a le droit de posséder et de vendre les services écosystémiques.</t>
  </si>
  <si>
    <t>- Le projet reconnaît les droits de propriété ou de gestion de la communauté.
- Les propriétaires et/ou utilisateurs traditionnels sont intégrés dans la gouvernance du projet.
- Le projet soutient l'enregistrement d'entités de gestion des ressources ou de gouvernance communautaire légalement reconnues.
- Si le projet produit des crédits, la question de savoir qui a le droit de posséder et de vendre les services écosystémiques est clairement établie et communiquée à toutes les parties prenantes.</t>
  </si>
  <si>
    <t>- La mise en œuvre du projet comprend la reconnaissance formelle des droits de propriété ou de gestion de la communauté.
- Les propriétaires et/ou utilisateurs traditionnels sont intégrés dans la gouvernance du projet.
- Le projet soutient l'enregistrement d'entités de gestion des ressources ou de gouvernance communautaire légalement reconnues.
- Si le projet produit des crédits, la question de savoir qui a le droit de posséder et de vendre les services écosystémiques est clairement établie et communiquée à toutes les parties prenantes.</t>
  </si>
  <si>
    <t>- L'utilisation du site n'est pas autorisée, même s'il s'agit d'une utilisation à faible impact ou non dommageable.
- Les restrictions d'accès au site ne sont pas convenues à l'avance avec les utilisateurs et peuvent être indéfinies.
- L'accès au site est généralement interdit aux communautés locales et aux parties prenantes.</t>
  </si>
  <si>
    <t>- Certaines utilisations non dommageables ou à faible impact du site sont autorisées, mais en dehors du cadre d'une politique de gestion durable convenue.
- Les activités qui peuvent être poursuivies et celles qui nécessitent un changement de pratique ont été décidées par la direction du projet.</t>
  </si>
  <si>
    <t xml:space="preserve"> - L'utilisation non dommageable ou à faible impact du site peut se poursuivre, en préservant les pratiques traditionnelles dans la mesure du possible.
- La communauté et les groupes d'utilisateurs ont été associés à la détermination des activités qui peuvent être poursuivies et de celles qui nécessitent un changement de pratique. 
- Les éventuelles restrictions d'accès au site sont nécessaires et convenues avec les parties prenantes.
- L'accès au site de restauration/ conservation est limité aux communautés locales/parties prenantes et interdit aux autres.</t>
  </si>
  <si>
    <t>- Il existe une politique de gestion durable qui permet une utilisation non dommageable ou à faible impact du site, en préservant les pratiques traditionnelles dans la mesure du possible.
- Le plan de gestion a été élaboré en collaboration avec la communauté et les groupes d'utilisateurs, et les utilisateurs reçoivent les informations nécessaires pour participer. 
- Une formation ou un renforcement des capacités dans les activités acceptées et/ou l'utilisation alternative des ressources sont fournis.
- Les éventuelles restrictions d'accès au site sont nécessaires et convenues avec les parties prenantes.
- À d'autres moments, l'accès au site de restauration/conservation est ouvert aux communautés locales/aux parties prenantes, mais peut rester fermé à d'autres.</t>
  </si>
  <si>
    <r>
      <rPr>
        <sz val="12"/>
        <rFont val="Calibri Light"/>
        <family val="2"/>
        <scheme val="major"/>
      </rPr>
      <t>Il existe une politique de gestion durable qui permet une utilisation non dommageable ou à faible impact du site, en préservant les pratiques traditionnelles dans la mesure du possible.</t>
    </r>
    <r>
      <rPr>
        <sz val="12"/>
        <color theme="1"/>
        <rFont val="Calibri Light"/>
        <family val="2"/>
        <scheme val="major"/>
      </rPr>
      <t xml:space="preserve">
</t>
    </r>
    <r>
      <rPr>
        <sz val="12"/>
        <rFont val="Calibri Light"/>
        <family val="2"/>
        <scheme val="major"/>
      </rPr>
      <t>- Le plan de gestion a été élaboré en collaboration avec la communauté et les groupes d'utilisateurs, et les utilisateurs reçoivent les informations nécessaires et bénéficient d'un renforcement de leurs capacités pour participer</t>
    </r>
    <r>
      <rPr>
        <sz val="12"/>
        <color rgb="FFFF0000"/>
        <rFont val="Calibri Light"/>
        <family val="2"/>
        <scheme val="major"/>
      </rPr>
      <t xml:space="preserve">. </t>
    </r>
    <r>
      <rPr>
        <sz val="12"/>
        <color theme="1"/>
        <rFont val="Calibri Light"/>
        <family val="2"/>
        <scheme val="major"/>
      </rPr>
      <t xml:space="preserve">
- Toute restriction d'accès au site est nécessaire, limitée dans le temps et convenue avec les parties prenantes.
- À d'autres moments, l'accès au site de restauration/conservation est ouvert aux communautés locales/aux parties prenantes, mais peut rester fermé à d'autres.</t>
    </r>
  </si>
  <si>
    <t xml:space="preserve">- Les moyens de subsistance alternatifs ou d'autres mesures compensatoires n'ont pas fait l'objet d'une évaluation des risques.
- Les documents relatifs aux consultations sur les moyens de subsistance alternatifs manquent ou les décisions ont été prises sans un processus de consultation complet. 
</t>
  </si>
  <si>
    <t xml:space="preserve">- Les moyens de subsistance alternatifs ou autres mesures compensatoires sont des approches éprouvées qui devraient être économiquement viables, mais qui n'ont pas encore fait l'objet d'une évaluation formelle des risques.
- Il n'existe pas de comptes rendus complets de toutes les consultations sur les moyens de subsistance alternatifs. 
- Le projet n'a pas pleinement inclus les parties affectées lors de la prise de décision sur les stratégies de remplacement des revenus ou des ressources perdus. </t>
  </si>
  <si>
    <t xml:space="preserve">- Les moyens de subsistance alternatifs ou les autres mesures compensatoires sont des approches éprouvées qui devraient être économiquement viables, mais qui n'ont pas encore fait l'objet d'une évaluation formelle des risques.
- Les activités de remplacement des moyens de subsistance sont sélectionnées avec les groupes d'utilisateurs concernés.
- Toutes les consultations sur les moyens de subsistance alternatifs sont consignées pour un usage interne. 
- Le projet a suivi un processus inclusif pour choisir les moyens de subsistance alternatifs ou les mesures compensatoires à adopter. </t>
  </si>
  <si>
    <t>- Des moyens de subsistance alternatifs ou d'autres mesures compensatoires sont évalués en fonction des risques et sont économiquement viables.
- Les activités de remplacement des moyens de subsistance sont choisies et conçues en collaboration avec les groupes d'utilisateurs concernés.
- Toutes les consultations sur les moyens de subsistance alternatifs sont consignées à des fins d'utilisation interne.
- Le projet est en mesure d'articuler et de justifier les choix de moyens de subsistance alternatifs ou d'autres mesures compensatoires.</t>
  </si>
  <si>
    <t>- Des moyens de subsistance alternatifs ou d'autres mesures compensatoires sont évalués en fonction des risques et sont économiquement viables.
- Les activités de remplacement des moyens de subsistance sont choisies et conçues en collaboration avec les groupes d'utilisateurs concernés.
- Toutes les consultations sur les moyens de subsistance alternatifs sont consignées et le processus d'établissement des rapports est transparent.
- Le projet est en mesure d'articuler et de justifier les choix de moyens de subsistance alternatifs ou d'autres mesures compensatoires.</t>
  </si>
  <si>
    <t>2.2.2 Assurer l'intégration de la dimension de genre au niveau local</t>
  </si>
  <si>
    <t>- Aucune mesure n'est prise pour comprendre les normes et pratiques sociales et culturelles locales en matière d'égalité des sexes ou la manière dont elles pourraient influencer les objectifs et les activités du projet. 
- Bien que la participation aux activités de groupe puisse être ouverte à tous, aucun effort n'est fait pour garantir l'égalité des chances de participation.
- Les facteurs liés à la sécurité des femmes et des personnes non conformes au genre ne sont pas formellement identifiés ou pris en compte dans la planification des activités.
- L'équipe peut être ou non inclusive du point de vue du genre ; il n'y a pas de processus formel en place pour s'en assurer.</t>
  </si>
  <si>
    <t>- Les membres de l'équipe locale ou les partenaires comprennent les normes sociales et culturelles en matière de genre, mais cela n'est pas partagé avec tous les partenaires ou pris en compte dans la conception des activités.  Aucune évaluation formelle écrite n'est produite.
- Le projet n'a pas d'objectifs formels en matière de genre et n'inclut pas délibérément d'indicateurs sensibles au genre dans les rapports du projet. 
- L'équipe du projet est consciente des problèmes de sécurité, mais le projet n'a pas encore développé un processus de sauvegarde sociale qui prenne en compte les questions de genre. 
- L'équipe peut ou non intégrer la dimension de genre ; il n'existe pas de processus formel pour s'en assurer.</t>
  </si>
  <si>
    <t>- La compréhension des normes sociales et culturelles de la communauté locale en matière de genre est facilitée par les membres de l'équipe locale ou les partenaires avant tout engagement social. Aucune évaluation écrite formelle n'est produite.
- Le projet n'a pas d'objectifs formels en matière de genre, mais la planification et les rapports incluent des indicateurs sensibles au genre, adaptés au contexte local.
- Le projet donne la priorité à la sécurité des femmes, des personnes de sexe féminin et des personnes non conformes au genre, est sensible aux normes locales en matière de genre et ne force pas la participation.
- Dans la mesure du possible, le projet emploie une équipe équilibrée du point de vue du genre.</t>
  </si>
  <si>
    <t>- La compréhension des normes sociales et culturelles de la communauté locale en matière de genre est facilitée par les membres de l'équipe locale ou les partenaires avant tout engagement social. Aucune évaluation formelle écrite n'est produite.
- Le projet dispose d'objectifs et/ou de plans écrits en matière de genre qui comprennent des indicateurs ciblés sensibles au genre et adaptés au contexte local, et il travaille activement à leur réalisation.
- Le projet donne la priorité à la sécurité des femmes, des personnes de sexe féminin et des personnes non conformes au genre, est sensible aux normes locales en matière de genre et ne force pas la participation.
- Dans la mesure du possible, le projet emploie une équipe équilibrée du point de vue du genre.</t>
  </si>
  <si>
    <t xml:space="preserve"> - Avoir effectué une évaluation/analyse de l'égalité des sexes afin de comprendre les normes sociales et culturelles complexes de la communauté locale en matière d'égalité des sexes, avant de procéder à tout engagement social.Élaborer des objectifs et/ou des plans en matière d'égalité des sexes qui comprennent des indicateurs ciblés tenant compte de la dimension de genre et adaptés au contexte local, et s'efforcer activement de les atteindre.
- Donner la priorité à la sécurité des femmes, des personnes de sexe féminin et des personnes non conformes au genre, tenir compte des normes locales en matière de genre et ne pas forcer la participation.Dans la mesure du possible, le projet emploie une équipe équilibrée en termes de genre, qui comprend des hommes et des femmes occupant des postes à responsabilité.</t>
  </si>
  <si>
    <t xml:space="preserve"> - Le projet traite principalement avec les dirigeants masculins et les membres de la communauté.
- Aucun effort spécifique n'est fait pour permettre un engagement intégrant la dimension de genre.
- Les facteurs liés à la sécurité des femmes, des personnes se présentant en tant que femme et des personnes non conformes au genre ne sont pas spécifiquement pris en compte.
- Aucune trace n'est conservée de l'intégration de la dimension de genre dans les réunions ou les consultations. </t>
  </si>
  <si>
    <t xml:space="preserve"> - Certaines considérations socioculturelles peuvent contribuer à faciliter un retour d'information inclusif.
- Les invitations sont clairement adressées à tous les individus, mais aucun autre effort n'est fait pour faciliter leur participation en toute sécurité - Un petit nombre d'activités de groupe sont adaptées pour être plus accessibles aux personnes de sexe sous-représenté.
- L'équilibre entre les hommes et les femmes lors des réunions ou des consultations peut ou non être consigné.</t>
  </si>
  <si>
    <t>- La sécurité du personnel du projet et des membres de la communauté est contrôlée et les plans sont adaptés si nécessaire.
- L'inclusion de considérations socioculturelles permet d'intégrer indirectement le retour d'information des femmes.
- Les activités de formation et de groupe sont conçues pour être accessibles aux groupes de genre qui peuvent être sous-représentés dans les discussions formelles. 
- Les registres de présence aux réunions indiquent le nombre de participants de sexe différent.</t>
  </si>
  <si>
    <t>- La sécurité du personnel du projet et des membres de la communauté est contrôlée et les plans sont adaptés si nécessaire.
- Des mesures délibérées sont prises pour favoriser une consultation inclusive de la communauté et une large participation ; par exemple, les membres du personnel peuvent s'arranger pour participer aux activités quotidiennes des femmes afin de créer un espace de communication sûr et informel.
- Les registres de participation aux réunions indiquent le nombre de participants de sexe différent.</t>
  </si>
  <si>
    <t>- Des évaluations des risques sont effectuées avant l'engagement de la communauté, la sécurité du personnel du projet et des membres de la communauté est surveillée et les plans sont adaptés si nécessaire.
- Des mesures délibérées sont prises pour favoriser une consultation inclusive de la communauté et une large participation, avec une attention particulière pour les groupes marginalisés, tels que les femmes et les personnes non conformes au genre.
- Les registres de présence aux réunions indiquent le nombre de participants de sexe différent.</t>
  </si>
  <si>
    <t>2.3 L'équité communautaire</t>
  </si>
  <si>
    <t>2.3.1 Donner aux communautés locales les moyens de définir un partage équitable des bénéfices</t>
  </si>
  <si>
    <t xml:space="preserve">- Les seules mesures mises en place pour que les bénéfices atteignent les parties prenantes locales concernent l'accès ou l'utilisation des zones du projet avec une augmentation de la productivité.
- Aucune observation de tiers n'est incluse.
</t>
  </si>
  <si>
    <t xml:space="preserve"> - Il y a des tentatives de partage équitable des bénéfices, mais la prise de décision est menée par les partenaires du projet et/ou les bailleurs de fonds, avec peu ou pas de participation des parties prenantes locales.
- L'observation par des tiers n'est pas prise en compte ou incluse.
- Les participants ont le droit de refuser leur consentement.
- Les négociations sont documentées.</t>
  </si>
  <si>
    <t>- Les populations autochtones et les communautés locales comprennent clairement les avantages et les incidences du projet et sont en mesure de définir les avantages qu'elles reçoivent.
- Le processus de définition du partage des bénéfices est transparent et ouvert à la supervision d'une tierce partie, et/ou à un avis neutre ou juridique qualifié.
- Les participants ont le droit de refuser leur consentement.
- Les négociations sont clairement documentées et les dossiers sont accessibles à toutes les parties.</t>
  </si>
  <si>
    <t>- Les populations autochtones et les communautés locales comprennent clairement les avantages et les incidences du projet et sont en mesure de déterminer si les avantages qu'elles reçoivent sont justes et équitables.
- Tout déséquilibre de pouvoir dans la définition du partage des bénéfices est atténué par l'accès à la supervision d'une tierce partie et/ou à des conseils neutres et qualifiés.
- Les participants ont le droit de refuser leur consentement.
- Les négociations sont clairement documentées et les dossiers sont accessibles à toutes les parties.</t>
  </si>
  <si>
    <t>- Les populations autochtones et les communautés locales comprennent clairement les avantages et les incidences du projet et sont en mesure de déterminer si les avantages qu'elles reçoivent sont justes et équitables.
- Tout déséquilibre de pouvoir dans la définition du partage des bénéfices est atténué par l'accès à la supervision d'un tiers et/ou à des conseils neutres et qualifiés, y compris des conseils juridiques si nécessaire.
- Les participants ont le droit de refuser leur consentement.
- Les négociations sont clairement documentées et les dossiers sont mis à la disposition de toutes les parties dans les langues appropriées.</t>
  </si>
  <si>
    <t>2.3.2 Donner aux communautés locales les moyens de participer et de diriger</t>
  </si>
  <si>
    <t>- Aucun effort pour inclure la formation ou le recrutement de membres de la communauté.
- Aucune possibilité de formation sur quelque sujet que ce soit.
- Aucune prise en compte des rôles traditionnels des communautés dans la structure de gestion du projet.</t>
  </si>
  <si>
    <t>- Quelques formations et le recrutement de membres de la communauté pour des rôles limités et/ou peu qualifiés dans le cadre du projet.
- Pas ou peu de possibilités de formation sur des sujets connexes (par exemple, les connaissances financières, le suivi).
- Les rôles traditionnels de leadership communautaire sont quelque peu, mais pas totalement, intégrés dans la structure de gestion du projet.</t>
  </si>
  <si>
    <t>- Les objectifs du projet comprennent la formation et le recrutement de membres de la communauté dans divers rôles au sein de l'équipe du projet.
- Les rôles traditionnels de leadership de la communauté restent pertinents et intégrés dans la structure de gestion du projet.
- Les dirigeants locaux et les membres de l'équipe ont la possibilité de participer à des réunions régionales ou nationales.</t>
  </si>
  <si>
    <t>- Les objectifs du projet comprennent la formation et le recrutement de membres de la communauté dans divers rôles au sein de l'équipe du projet, y compris des rôles de gestion.
- Les rôles traditionnels de leadership de la communauté restent pertinents et intégrés dans la structure de gestion du projet.
- Les dirigeants locaux et les membres de l'équipe ont la possibilité de participer à des réunions régionales ou nationales et à des forums internationaux.</t>
  </si>
  <si>
    <r>
      <t>- Les objectifs du projet comprennent la formation et le recrutement de membres de la communauté dans divers rôles au sein de l'équipe du projet, y compris des rôles de gestion.
- Les rôles traditionnels de leadership de la communauté restent pertinents et intégrés dans la structure de gestion du projet.</t>
    </r>
    <r>
      <rPr>
        <sz val="12"/>
        <rFont val="Calibri Light"/>
        <family val="2"/>
        <scheme val="major"/>
      </rPr>
      <t>Les dirigeants locaux et les membres de l'équipe sont inclus et soutenus financièrement</t>
    </r>
    <r>
      <rPr>
        <sz val="12"/>
        <color theme="1"/>
        <rFont val="Calibri Light"/>
        <family val="2"/>
        <scheme val="major"/>
      </rPr>
      <t xml:space="preserve"> pour participer à des réunions régionales ou nationales et à des forums internationaux.</t>
    </r>
  </si>
  <si>
    <t xml:space="preserve">- La formation ou le recrutement des membres de la communauté se limite à la mise en œuvre ou au suivi du projet.
- Il n'y a pas d'autres possibilités de formation sur quelque sujet que ce soit.
</t>
  </si>
  <si>
    <t xml:space="preserve"> - Quelques formations et le recrutement de membres de la communauté pour des rôles limités et/ou peu qualifiés dans le cadre du projet.
- Pas ou peu d'opportunités de formation sur des sujets connexes (par exemple, éducation financière, suivi).
- </t>
  </si>
  <si>
    <t>- Formation et/ou renforcement des capacités des membres de la communauté afin qu'ils puissent participer à des activités de projet dûment indemnisées, telles que la collecte de données et le suivi, ou qu'ils acquièrent une base de compétences en vue d'un recrutement local.
- Dans la mesure du possible, le projet facilite la participation aux activités de formation en fournissant une compensation appropriée, des moyens de transport ou d'autres mesures de soutien.</t>
  </si>
  <si>
    <t>- Le projet offre à un nombre limité d'individus ou de groupes une formation dans un ou plusieurs domaines tels que l'éducation financière, la gestion durable des ressources, la restauration écologique, etc. en rapport avec la durabilité du projet et choisis par les parties prenantes.
- La formation est dispensée par un prestataire de formation reconnu ou par un membre de l'équipe suffisamment expérimenté. 
- Le projet facilite la participation aux activités de formation en fournissant des compensations appropriées telles que des repas, des services de garde d'enfants, des moyens de transport ou d'autres mesures de soutien.</t>
  </si>
  <si>
    <r>
      <t>Le projet propose aux personnes ou aux groupes intéressés une formation dans un ou plusieurs domaines tels que les connaissances financières, la gestion durable des ressources, la</t>
    </r>
    <r>
      <rPr>
        <sz val="12"/>
        <rFont val="Calibri Light"/>
        <family val="2"/>
        <scheme val="major"/>
      </rPr>
      <t xml:space="preserve"> restauration écologique et les mesures, le suivi et les rapports scientifiques, au choix des parties prenantes.</t>
    </r>
    <r>
      <rPr>
        <sz val="12"/>
        <color theme="1"/>
        <rFont val="Calibri Light"/>
        <family val="2"/>
        <scheme val="major"/>
      </rPr>
      <t xml:space="preserve">
</t>
    </r>
    <r>
      <rPr>
        <sz val="12"/>
        <rFont val="Calibri Light"/>
        <family val="2"/>
        <scheme val="major"/>
      </rPr>
      <t>- La formation est dispensée par un prestataire de formation qualifié ou reconnu et le projet fournit de la documentation ou des références pour aider les personnes formées à accéder à un emploi.</t>
    </r>
    <r>
      <rPr>
        <sz val="12"/>
        <color theme="1"/>
        <rFont val="Calibri Light"/>
        <family val="2"/>
        <scheme val="major"/>
      </rPr>
      <t xml:space="preserve">
- Le projet facilite la participation aux activités de formation en fournissant une compensation appropriée, des moyens de transport, des services de garde d'enfants ou d'autres mesures de soutien.</t>
    </r>
  </si>
  <si>
    <t>3.0 Utiliser les meilleures informations, interventions et pratiques de comptabilisation du carbone</t>
  </si>
  <si>
    <t>3.1 Utiliser les interventions les plus appropriées et les meilleures connaissances scientifiques disponibles, y compris les connaissances autochtones, traditionnelles et locales</t>
  </si>
  <si>
    <t>3.1.1 Interventions appropriées pour maintenir ou améliorer la santé de l'écosystème</t>
  </si>
  <si>
    <t>- Les facteurs de changement de l'étendue de l'écosystème ne sont pas bien documentés et ne sont donc pas bien pris en compte dans les interventions des projets.
- Les plans du projet sont basés sur des objectifs externes et ne sont pas conçus en collaboration avec les participants au projet.
- Le projet ne montre pas qu'il utilise les meilleures données disponibles.</t>
  </si>
  <si>
    <t>- Les facteurs de changement de l'étendue de l'écosystème ne sont pas bien documentés et ne sont donc pas bien pris en compte dans les interventions des projets.
- Les plans de projet sont basés sur les conditions locales du site mais ne sont pas conçus en collaboration avec les participants au projet.
- Le projet ne montre pas qu'il utilise les meilleures données disponibles.</t>
  </si>
  <si>
    <t xml:space="preserve">- Les connaissances historiques et écologiques locales sont intégrées aux données d'étude des sites afin de comprendre les facteurs de changement de l'étendue de l'écosystème.
- Les interventions du projet sont conçues pour s'attaquer aux facteurs sociaux et physiques du changement.
- Les plans de projet sont conçus en collaboration avec les participants au projet.
- La collecte de données et le suivi ne s'appuient pas sur des données de télédétection.
</t>
  </si>
  <si>
    <t xml:space="preserve"> - Les connaissances historiques et écologiques locales sont intégrées aux données d'étude des sites et aux observations à distance afin de comprendre les facteurs de changement de l'étendue de l'écosystème.
- Les interventions du projet sont conçues pour traiter les facteurs de changement sociaux et physiques.
- Les plans du projet sont élaborés en collaboration avec les participants au projet.
- Le projet utilise la collecte et le suivi de données pour s'assurer que les partenaires locaux peuvent participer.
- Les données d'observation à distance sont utilisées pour la planification et la cartographie du projet, mais ne sont pas intégrées dans le suivi. </t>
  </si>
  <si>
    <r>
      <t>Les connaissances historiques et écologiques locales sont intégrées aux données d'</t>
    </r>
    <r>
      <rPr>
        <sz val="11"/>
        <rFont val="Calibri"/>
        <family val="2"/>
        <scheme val="minor"/>
      </rPr>
      <t xml:space="preserve">étude des sites </t>
    </r>
    <r>
      <rPr>
        <sz val="12"/>
        <rFont val="Calibri Light"/>
        <family val="2"/>
        <scheme val="major"/>
      </rPr>
      <t>et aux observations à distance afin de comprendre les facteurs de changement de l'étendue de l'écosystème.
- Les interventions du projet sont conçues pour traiter les facteurs de changement sociaux et physiques.
- Les plans de projet sont élaborés en collaboration avec les participants au projet et les écologistes de l'équipe, avec l'aide d'experts en SIG le cas échéant. 
- Un équilibre est trouvé entre la télédétection et la collecte de données et le suivi sur le terrain, afin de garantir la participation des partenaires locaux.
- Le projet utilise les meilleures données disponibles et prend soin de vérifier sur le terrain les données d'observation à distance.</t>
    </r>
  </si>
  <si>
    <t>3.1.2 Démontrer l'additionnalité en utilisant des preuves et un raisonnement clairs ET 3.1.3 Garantir une comptabilité et un suivi transparents et précis des gaz à effet de serre en utilisant une méthodologie ou un protocole scientifiquement valable.</t>
  </si>
  <si>
    <t xml:space="preserve"> - Les réductions ou suppressions d'émissions vendues par le projet, qu'elles soient présentées comme des crédits, des compensations ou autres, ne sont pas délivrées par un programme d'accréditation officiel.
- Le projet ne suit pas les méthodes d'échantillonnage et de modélisation examinées par les pairs (par exemple le Blue Carbon Handbook de la BCI) et n'utilise pas une méthode de comptabilisation du carbone approuvée.
- Le projet n'a pas fait l'objet d'une vérification fiable par une tierce partie des Suppresions ou Reductions des Emissions déclarées.
- Les projets sans octroi de crédits qui font état de résultats en matière d'atténuation du changement climatique pour étayer les demandes des propriétaires/investisseurs ou d'autres parties ne reposent sur aucune méthodologie acceptée ou valeur examinée par des pairs.
</t>
  </si>
  <si>
    <t xml:space="preserve"> - Les projets de crédit carbone sélectionnent un programme et une norme GES qui n'ont pas été examinés par une autorité tierce compétente.
- Utilise des données in situ pour produire des modèles pour tous les réservoirs de carbone revendiqués OU des données examinées par des pairs avec un tampon approprié pour tenir compte des variations environnementales.
- Les projets non crédités qui font état de résultats en matière d'atténuation du changement climatique utilisent les valeurs par défaut du GIEC.
- Les documents techniques du projet ne sont pas disponibles en ligne à des fins d'examen par des experts ou de diligence raisonnable.</t>
  </si>
  <si>
    <t xml:space="preserve"> - Les projets de crédit carbone sélectionnent un programme et une norme GES qui n'ont pas encore été examinés et approuvés par l'un ou l'autre de ces organismes : Un organisme gouvernemental national responsable de la réglementation du commerce du carbone et/ou l'ICROA, l'ICVCM, mais qui fait appel à un groupe d'évaluation de la qualité externe compétent tel que Sylvera pour effectuer un examen technique du projet.
- Utilise des données in situ pour produire des modèles pour tous les réservoirs de carbone revendiqués OU des données examinées par des pairs avec un tampon approprié pour tenir compte des variations environnementales - Les projets non crédités qui rapportent des résultats en matière d'atténuation du climat utilisent des modèles basés sur des données locales examinées par des pairs ou sur les valeurs par défaut du GIEC.
- Les documents techniques du projet sont accessibles en ligne mais ne sont pas faciles à consulter.
- Le projet est en mesure de démontrer clairement l'additionnalité par rapport aux stratégies de gestion existantes (environnementales, sociales, économiques, de gouvernance, etc.)
- Les projets de crédit carbone appliquent une méthodologie d'additionnalité publiée.</t>
  </si>
  <si>
    <t>- Les projets de crédit carbone sélectionnent un programme et une norme GES qui ont été examinés et approuvés par l'un ou l'autre : Un organisme gouvernemental national responsable de la réglementation des échanges de carbone et/ou l'ICROA, l'ICVCM.
- Utilise des données in situ pour produire des modèles pour tous les réservoirs de carbone revendiqués OU des données examinées par des pairs avec un tampon approprié pour tenir compte des variations environnementales.
- Les projets ne donnant pas lieu à l'octroi d'un crédit qui font état de résultats en matière d'atténuation du changement climatique utilisent des données in situ collectées à l'aide de méthodes standard telles que le Blue Carbon Handbook de la BCI.
- Les documents de conformité technique du projet (par exemple, PIN / PDD) sont facilement consultables et accessibles en ligne.
- Le projet est en mesure de démontrer clairement l'additionnalité par rapport aux stratégies de gestion existantes (environnementales, sociales, économiques, de gouvernance, etc.)
- Les projets de crédit carbone appliquent une méthodologie d'additionnalité publiée.</t>
  </si>
  <si>
    <t>- Les projets de crédit carbone sélectionnent un programme et une norme GES qui ont été examinés et approuvés par l'un ou l'autre : Un organisme gouvernemental national responsable de la réglementation des échanges de carbone et/ou l'ICROA, l'ICVCM.
- Utilise des données in situ pour produire des modèles pour tous les réservoirs de carbone revendiqués OU des données examinées par des pairs avec un tampon approprié pour tenir compte des variations environnementales.
- Les projets ne donnant pas lieu à l'octroi d'un crédit et faisant état de résultats en matière d'atténuation du changement climatique utilisent une méthode de comptabilisation telle que AM-AR0014 ou VM0033.
- Les documents techniques du projet, y compris les données de référence et les calculs des réductions d'émissions, sont facilement consultables et accessibles en ligne.
- Le projet est en mesure de démontrer clairement l'additionnalité par rapport aux stratégies de gestion existantes (environnementales, sociales, économiques, de gouvernance, etc.)
- Les projets de crédit carbone appliquent une méthodologie d'additionnalité publiée.</t>
  </si>
  <si>
    <t xml:space="preserve">Le projet ne produit pas de crédits carbone et ne rend pas compte des résultats en matière d'atténuation du changement climatique pour étayer les déclarations d'impact du propriétaire, de l'investisseur ou d'autres acteurs.  </t>
  </si>
  <si>
    <t>3.1.4 Établir des niveaux de référence précis en matière de carbone grâce à des évaluations fondées sur des données probantes ET 3.1.5 Peser le pour et le contre entre les types de crédits réels et anticipés</t>
  </si>
  <si>
    <t>- Le projet ne dispose pas d'une capacité claire, en interne ou par l'intermédiaire de partenaires techniques ou universitaires éprouvés, pour évaluer les stocks de base de carbone et suivre les résultats du projet en matière d'atténuation.
- Les documents du projet démontrant comment les bases de référence et les modèles de carbone ont été produits ne sont pas disponibles et les affirmations sont quelque peu opaques. 
- Tous les crédits attendus sont achetés et payés à l'avance à un prix peu élevé, ou bien les investisseurs du projet font des déclarations de réduction ou de neutralité en matière de carbone sur la base des résultats futurs totaux en matière d'atténuation du changement climatique. 
- Les ventes de crédits ex ante ne sont pas clairement communiquées, les acheteurs achètent des "compensations" avec un risque élevé de non-livraison.</t>
  </si>
  <si>
    <t>- Les partenaires techniques ou universitaires du projet peuvent avoir la capacité d'évaluer les niveaux de référence en matière de carbone, mais cela n'a pas été prouvé.
- Le projet utilise des méthodologies qui n'ont pas été examinées par des pairs ou approuvées par une tierce partie qualifiée, et les plans d'échantillonnage complets et les données supplémentaires ne sont pas publiés. 
- Les ventes de crédits ex ante ne sont pas limitées et la majorité des crédits prévus sont vendus à l'avance, avec un risque de non-livraison et un rendement inférieur.
- Les ventes de crédits ex ante sont clairement identifiées comme telles, font l'objet d'un suivi et ne peuvent pas être retirées avant leur vérification et leur émission.</t>
  </si>
  <si>
    <t xml:space="preserve"> - Les partenaires techniques ou universitaires du projet ont prouvé leur capacité à évaluer les stocks de carbone de base et à contrôler les résultats nets du projet en matière d'atténuation, conformément à la méthodologie choisie.
- Le projet utilise des méthodologies fiables et acceptées pour produire des données (par exemple, le manuel Blue Carbon, une méthodologie de crédit carbone ou une autre approche examinée par des pairs), mais les plans d'échantillonnage complets et les données supplémentaires ne sont pas publiés. 
- Toute vente de crédits ex ante est limitée à une partie des crédits prévus afin de minimiser le risque de non-livraison et de garantir que les bénéficiaires du projet reçoivent un retour équitable.
- Les ventes de crédits ex ante sont clairement identifiées comme telles, font l'objet d'un suivi et ne peuvent être retirées avant vérification et émission.</t>
  </si>
  <si>
    <t>- Les partenaires techniques ou universitaires du projet ont la capacité d'évaluer les stocks de carbone de référence et de contrôler les résultats nets du projet en matière d'atténuation, y compris les changements dans les stocks de carbone et tout flux significatif d'émissions de GES au fil du temps.
- Le projet documente l'utilisation de méthodologies fiables et acceptées pour produire des données (par exemple, le manuel Blue Carbon, une méthodologie de crédit carbone ou une autre approche examinée par des pairs), mais les plans d'échantillonnage complets et les données supplémentaires ne sont pas publiés. 
- Toute vente de crédits ex ante est limitée à une partie des crédits prévus afin de minimiser le risque de non-livraison et de garantir que les bénéficiaires du projet reçoivent un retour équitable.
- Les ventes de crédits ex ante sont clairement identifiées comme telles, font l'objet d'un suivi et ne peuvent être retirées avant vérification et émission.</t>
  </si>
  <si>
    <t>- Le projet peut démontrer sa capacité, en interne ou par l'intermédiaire de partenaires, à évaluer les stocks de carbone de référence et à contrôler les résultats nets du projet en matière d'atténuation, y compris les changements dans les stocks de carbone et tout flux significatif d'émissions de GES au fil du temps.
- Des informations suffisantes sont incluses dans les documents de projet accessibles au public afin que les autres puissent facilement et complètement comprendre comment la base de référence a été créée, les approches comptables suivies, les facteurs d'émission et les données d'activité incluses et les justifications pour toute omission.
- Toute vente de crédits ex ante est limitée à une partie des crédits prévus afin de minimiser le risque de non-livraison et de garantir que les bénéficiaires du projet reçoivent un retour équitable.
- Les ventes de crédits ex ante sont clairement identifiées comme telles, font l'objet d'un suivi et ne peuvent être retirées avant la vérification et l'émission.</t>
  </si>
  <si>
    <t>3.2 Intégration des connaissances écologiques locales</t>
  </si>
  <si>
    <t>3.2 Intégration des connaissances locales</t>
  </si>
  <si>
    <t xml:space="preserve">- Le projet ne prend pas en compte le LEK dans ses plans d'intervention.
- Le projet publie ou distribue librement des savoirs traditionnels sans les reconnaître comme étant la propriété intellectuelle des PA et des CL.
</t>
  </si>
  <si>
    <t>- Le projet intègre de manière informelle le savoir écologique dans les plans d'intervention du projet et s'engage avec les détenteurs de connaissances locales.
- Les avantages tirés des savoirs traditionnels ne sont pas enregistrés et sont supposés être partagés de manière égale par défaut.</t>
  </si>
  <si>
    <t>- Le projet respecte le LEK et l'intègre dans ses plans d'intervention.
- Les avantages découlant des savoirs traditionnels ne sont pas enregistrés et sont supposés être partagés de manière égale par défaut.
- Le projet collabore avec les détenteurs de connaissances.</t>
  </si>
  <si>
    <t xml:space="preserve"> - Le projet respecte le savoir écologique et l'intègre dans ses plans d'intervention.
- Reconnaître que les savoirs traditionnels sont la propriété intellectuelle des PA et des CL et qu'en tant que tels, ils ont le droit de décider s'ils sont partagés et de quelle manière.
- Tout avantage découlant de l'intégration des savoirs traditionnels dans les plans du projet est reconnu et, le cas échéant, équitablement réparti. 
- Le projet collabore avec les détenteurs de connaissances.</t>
  </si>
  <si>
    <t>- Le projet respecte le savoir écologique et l'intègre dans ses plans d'intervention.
- Reconnaître que les savoirs traditionnels sont la propriété intellectuelle des PA et des CL et qu'en tant que tels, ils ont le droit de décider s'ils sont partagés et comment ils le sont.
- Répartir équitablement les avantages tirés des savoirs traditionnels.
- Le projet collabore avec les détenteurs de connaissances pour comprendre et préserver l'importance sociale, historique et traditionnelle des écosystèmes de carbone bleu.</t>
  </si>
  <si>
    <t>Le site du projet se trouve dans un environnement urbain ou autre où les connaissances écologiques locales ou traditionnelles ne sont pas applicables.</t>
  </si>
  <si>
    <t>3.3 Employer des protocoles de gestion adaptative</t>
  </si>
  <si>
    <t>3.3.1 Composantes clés de la gestion adaptative dans les projets de carbone bleu de haute qualité</t>
  </si>
  <si>
    <t xml:space="preserve">- Le projet n'a pas de stratégie formelle de gestion adaptative pour répondre aux échecs ou aux performances insuffisantes de la mise en œuvre.
- Le projet n'a pas de stratégie formelle de gestion adaptative pour répondre aux risques potentiels et aux incertitudes.
- Le suivi du projet est limité à 6 mois après la mise en œuvre ou moins.
- Le projet ne partage ni ne publie volontairement des documents écrits. </t>
  </si>
  <si>
    <t xml:space="preserve"> - Le projet surveille des paramètres limités liés à la mise en œuvre uniquement et ne surveille pas les facteurs de stress externes.
- Les réponses de gestion à la contre-performance sont ad hoc et se limitent à la mise en œuvre répétée du même plan (par exemple, planter à plusieurs reprises des zones ayant un faible taux de survie).
</t>
  </si>
  <si>
    <t>- Le projet utilise des stratégies de gestion adaptative claires pour répondre à la sous-performance des méthodes de mise en œuvre physique du projet.
- Les plans de gestion adaptative sont revus et mis à jour périodiquement.
- Le projet ne surveille pas les facteurs de stress externes tels que les précipitations, les courants changeants, les apports d'azote.</t>
  </si>
  <si>
    <t>- Le projet utilise des stratégies de gestion adaptative claires pour répondre à la sous-performance des méthodes de mise en œuvre physique du projet.
- La stratégie intègre l'amélioration continue grâce à un cadre solide de suivi, d'évaluation et d'apprentissage.
- Le projet a élaboré des stratégies de gestion adaptative pour répondre aux impacts des facteurs de stress externes sur la base d'une évaluation des risques.</t>
  </si>
  <si>
    <t xml:space="preserve">- Le projet utilise une conception itérative pour gérer de manière adaptative la sous-performance des méthodes de mise en œuvre physique du projet.
- La stratégie intègre l'amélioration continue grâce à un cadre solide de suivi, d'évaluation et d'apprentissage.
- Le projet utilise des stratégies de gestion adaptative claires pour répondre aux impacts des facteurs de stress externes, sur la base d'une évaluation et d'un suivi des risques.
</t>
  </si>
  <si>
    <t xml:space="preserve">- Le projet ne dispose pas de mécanismes clairs de retour d'information sociale au-delà de l'obtention du consentement pour la mise en œuvre, et aucun plan de gestion adaptative n'a été mis en place pour traiter les conflits potentiels.
- Le site du projet fait l'objet d'une surveillance pour détecter les dommages causés par l'homme, mais il n'existe pas de plans préexistants pour y remédier.
- Le projet ne partage ni ne publie volontairement des documents écrits. </t>
  </si>
  <si>
    <t>- Le projet dispose de mécanismes de retour d'information, mais ils ne sont pas liés à une stratégie de gestion adaptative claire.
- Le site du projet est surveillé pour détecter les dommages causés par l'homme, mais il n'y a pas de plans préexistants pour y remédier.
- Le projet dispose de documents écrits</t>
  </si>
  <si>
    <t>- Le projet dispose de stratégies claires de gestion sociale adaptative et travaille avec les participants au projet pour répondre aux préoccupations dans le cadre d'un programme régulier d'engagement communautaire.
- Les plans de gestion adaptative sont revus et mis à jour périodiquement.
- Les dommages causés par l'homme au site du projet sont surveillés.
- Le projet dispose de documents écrits qui sont stockés dans un format accessible en ligne.</t>
  </si>
  <si>
    <t xml:space="preserve"> - Le projet dispose de stratégies claires de gestion sociale adaptative et travaille avec les communautés et les partenaires pour répondre aux préoccupations dans le cadre d'un programme régulier d'engagement communautaire.
- Les dommages causés par l'homme au site du projet et aux zones adjacentes font l'objet d'un suivi (par exemple, dénombrement des souches dans les mangroves, marques d'ancrage dans les herbiers marins).
- Le cadre de suivi, d'évaluation et d'apprentissage est appliqué aux éléments sociaux du projet (par exemple, les moyens de subsistance, la gestion de la zone).
- Le projet dispose de documents écrits/rapports annuels qui sont stockés dans un format en ligne facilement consultable.</t>
  </si>
  <si>
    <t>- Le projet dispose de stratégies claires de gestion sociale adaptative, soutenues par un processus de suivi formel qui sollicite le retour d'information des communautés et des autres parties prenantes.
- La stratégie intègre l'amélioration continue grâce à un cadre solide de suivi, d'évaluation et d'apprentissage.
- Le projet dispose d'archives écrites/de rapports annuels qui sont stockés dans un format accessible en ligne et partage librement les apprentissages et les expériences.</t>
  </si>
  <si>
    <t>4.0 Fonctionnement local et contextuel</t>
  </si>
  <si>
    <t>4.1 Concevoir des projets en fonction du contexte social et écologique local</t>
  </si>
  <si>
    <t xml:space="preserve"> - L'équipe de projet n'inclut pas de personne(s) qualifiée(s) capable(s) d'évaluer le contexte social et économique local et/ou d'interpréter efficacement les recherches existantes.
- Le budget du projet ne prévoit pas suffisamment de temps et de ressources humaines pour identifier les facteurs sociaux et économiques clés qui influencent la conception du projet.
- La communication avec les participants au projet et les utilisateurs du site n'est pas structurée/planifiée.</t>
  </si>
  <si>
    <t xml:space="preserve">- Le budget du projet prévoit un minimum de temps et de ressources humaines pour identifier les principaux facteurs sociaux et économiques qui influencent la conception du projet.
- Il n'est pas certain que la collecte des données socio-économiques soit effectuée conformément aux meilleures pratiques publiées et les garanties sociales ne sont pas définies.
- Le projet maintient une communication claire et efficace avec les participants au projet et les utilisateurs du site. </t>
  </si>
  <si>
    <t xml:space="preserve">- Le projet a budgétisé et alloué du temps au personnel pour évaluer le contexte social et économique local et/ou interpréter la recherche existante, mais n'emploie pas d'experts spécialisés.
- La collecte de données socio-économiques est effectuée conformément aux meilleures pratiques publiées et en tenant compte des garanties sociales pertinentes.
- Le projet maintient une communication claire et efficace avec les participants au projet et les utilisateurs du site. </t>
  </si>
  <si>
    <t>- Le projet comprend le budget et la capacité de l'équipe à évaluer le contexte social et économique local et/ou à interpréter les recherches existantes.
- La collecte de données socio-économiques est effectuée conformément aux meilleures pratiques et en tenant compte des garanties sociales pertinentes.
- Le projet maintient une communication claire et efficace avec les parties prenantes et les groupes d'utilisateurs.</t>
  </si>
  <si>
    <t>- Le projet comprend le budget et la capacité de l'équipe à évaluer le contexte social et économique local et/ou à interpréter les recherches existantes.
- La collecte de données socio-économiques est effectuée conformément aux meilleures pratiques et en tenant compte des garanties sociales pertinentes.
- Les méthodes utilisées pour collecter les données sociales et/ou économiques sont partagées de manière transparente.
- Le projet maintient une communication claire et efficace avec les parties prenantes et les groupes d'utilisateurs.</t>
  </si>
  <si>
    <t>- La collecte de données sociales ou économiques sur le projet se limite au site ou aux communautés adjacentes.
- La conception du projet ne tient pas compte d'un contexte ou d'impacts socio-économiques plus larges
- Les impacts socio-économiques du projet ne sont pas inclus dans le rapport du projet ou ne sont pas vérifiables.</t>
  </si>
  <si>
    <t xml:space="preserve"> - Le projet a procédé à une collecte minimale de données sociales ou économiques, limitée aux seuls groupes d'acteurs dominants.
- Le projet est conçu en tenant compte des réalités sociales locales, mais sans état de référence établi.
- Le projet est conçu en tenant compte des réalités économiques locales, mais sans état de référence établi.
- Les impacts socio-économiques du projet sont inclus dans le rapport du projet mais ne sont pas quantifiables.</t>
  </si>
  <si>
    <t>- Le projet est conçu en tenant compte des réalités sociales et économiques locales, sur la base des informations recueillies auprès des partenaires locaux, du personnel et des communautés participantes. 
- Les plans de suivi du projet prévoient de s'assurer que la mise en œuvre du projet reste conforme aux valeurs et aux normes culturelles et sociales.
- Les communautés participantes, les partenaires locaux et/ou les utilisateurs du site bénéficient du projet ou sont indemnisés pour les changements de comportement. 
- Les données socio-économiques sont incluses dans les rapports de projet.</t>
  </si>
  <si>
    <t xml:space="preserve">- Le projet est conçu en tenant compte des réalités sociales et économiques locales, sur la base de données fiables.
- Les plans de suivi du projet prévoient de s'assurer que la mise en œuvre du projet reste conforme aux valeurs et aux normes culturelles et sociales et qu'elle contribue à la gestion adaptative.
- Le projet est en mesure d'identifier toutes les parties prenantes touchées par la mise en œuvre du projet et de justifier les cas où une compensation est ou n'est pas appropriée.
- Les données socio-économiques sont incluses dans les rapports du projet et facilement consultables en ligne. </t>
  </si>
  <si>
    <t>Le projet est conçu en tenant compte des réalités sociales et économiques locales, sur la base de données fiables.
- Les plans de suivi du projet prévoient de s'assurer que la mise en œuvre du projet reste conforme aux valeurs et aux normes culturelles et sociales, et qu'aucun résultat négatif n'est obtenu.
- Le projet est en mesure d'identifier toutes les parties prenantes touchées par la mise en œuvre du projet et de justifier les cas où une compensation est ou n'est pas appropriée.
- Les données socio-économiques sont publiées (le cas échéant) ou incluses dans les rapports du projet.</t>
  </si>
  <si>
    <t>4.2 Établir un réseau diversifié de partenaires locaux pour assurer la réussite et la longévité du projet</t>
  </si>
  <si>
    <t>4.2 Établir un réseau diversifié de partenaires locaux</t>
  </si>
  <si>
    <t xml:space="preserve">- Le projet a identifié uniquement les occupants du site du projet 
- Le projet n'a pas procédé à une cartographie plus poussée des parties prenantes
- Le projet ne s'est pas engagé avec les occupants de la zone adjacente </t>
  </si>
  <si>
    <t xml:space="preserve">- Le projet a cartographié les occupants du site et des zones adjacentes
- Le projet a identifié les occupants du site et de la zone adjacente impactés par la mise en œuvre du projet
- Le projet s'est engagé avec les occupants du site et de la zone adjacente </t>
  </si>
  <si>
    <t>- Le projet a procédé à une cartographie rigoureuse des parties prenantes.
- Le projet a veillé à ce que toutes les parties prenantes et tous les groupes d'utilisateurs potentiellement concernés soient contactés, informés des plans du projet et en mesure de fournir un retour d'information.
- Le projet forme des partenariats locaux et intègre les capacités locales si nécessaire, par exemple en établissant des partenariats avec des universités pour apporter une expertise scientifique.</t>
  </si>
  <si>
    <t xml:space="preserve"> - Le projet a réalisé une cartographie rigoureuse des parties prenantes.
- Le projet a veillé à ce que toutes les parties prenantes et tous les groupes d'utilisateurs soient au minimum contactés, informés des plans du projet et régulièrement informés.
- Le projet forme des partenariats locaux et intègre les expériences et les capacités locales lorsque cela est nécessaire.
</t>
  </si>
  <si>
    <t>- Le projet a réalisé une cartographie rigoureuse des parties prenantes.
- Le projet a veillé à ce que toutes les parties prenantes et tous les groupes d'utilisateurs soient au minimum contactés, informés des plans du projet et aient la possibilité de s'engager.
- Le projet forme des partenariats locaux et intègre, dans la mesure du possible, les expériences et les capacités locales.</t>
  </si>
  <si>
    <r>
      <rPr>
        <sz val="12"/>
        <color rgb="FF000000"/>
        <rFont val="Calibri Light"/>
        <family val="2"/>
        <scheme val="major"/>
      </rPr>
      <t xml:space="preserve"> - Le projet n'a pas identifié efficacement les entités gouvernementales locales et juridictionnelles pertinentes pour la mise en œuvre légale du projet et peut opérer dans une</t>
    </r>
    <r>
      <rPr>
        <sz val="12"/>
        <color rgb="FFFF0000"/>
        <rFont val="Calibri Light"/>
        <family val="2"/>
        <scheme val="major"/>
      </rPr>
      <t xml:space="preserve"> zone juridique grise</t>
    </r>
    <r>
      <rPr>
        <sz val="12"/>
        <color rgb="FF000000"/>
        <rFont val="Calibri Light"/>
        <family val="2"/>
        <scheme val="major"/>
      </rPr>
      <t>, par exemple avec une résolution de régime foncier peu claire.
- Les projets financés par des mécanismes de marché échangent des services écosystémiques tels que le carbone ou la biodiversité en ligne sans autorisations légales claires.</t>
    </r>
  </si>
  <si>
    <t>- Le projet a identifié des entités gouvernementales locales pertinentes pour la gestion et/ou la restauration des écosystèmes de carbone bleu, mais n'a pas développé de relations de travail au-delà de l'autorisation d'opérer.
- Les projets financés par des mécanismes de marché ont obtenu des droits de transaction pour des services écosystémiques tels que le carbone ou la biodiversité, mais ne se sont pas engagés plus avant.</t>
  </si>
  <si>
    <t xml:space="preserve">- Le projet s'est effectivement engagé ou a établi un partenariat avec les entités gouvernementales locales concernées par la gestion et/ou la restauration des écosystèmes de carbone bleu.
- Les projets financés par des mécanismes de marché ont effectivement identifié les entités gouvernementales concernées afin de garantir les droits de transaction des services écosystémiques tels que le carbone ou la biodiversité.
</t>
  </si>
  <si>
    <t xml:space="preserve">- Le projet s'est engagé de manière efficace avec les entités gouvernementales locales et juridictionnelles concernées par la gestion et/ou la restauration des écosystèmes de carbone bleu.
- Les projets financés par des mécanismes de marché ont permis d'identifier efficacement les entités gouvernementales concernées afin de garantir les droits de transaction des services écosystémiques tels que le carbone ou la biodiversité.
- Le projet partage les enseignements tirés avec d'autres projets locaux.
</t>
  </si>
  <si>
    <t xml:space="preserve"> Le projet s'est effectivement engagé ou a établi un partenariat avec les entités gouvernementales locales et juridictionnelles concernées par la gestion et/ou la restauration des écosystèmes de carbone bleu. 
Les projets financés par des mécanismes de marché se sont engagés de manière efficace avec les entités gouvernementales concernées pour garantir les droits de transaction des services écosystémiques tels que le carbone ou la biodiversité.
- Le projet partage les enseignements tirés avec les entités gouvernementales concernées et d'autres organisations.</t>
  </si>
  <si>
    <t>4.3 Faire progresser la politique de promotion des projets de carbone bleu de haute qualité</t>
  </si>
  <si>
    <t>- Le projet fonctionne parmi les lacunes politiques sans aucun engagement actif avec les autorités locales ou sans chercher à obtenir un soutien pour y remédier.</t>
  </si>
  <si>
    <t xml:space="preserve">- Le projet a veillé à ce que toutes les conditions légales d'exploitation soient remplies et est dûment enregistré auprès des autorités locales, mais il ne s'engage pas volontairement plus avant dans les politiques gouvernementales locales et/ou nationales. </t>
  </si>
  <si>
    <t>- Le projet est engagé avec des représentants du gouvernement local et/ou national pour s'assurer qu'il existe des politiques de soutien et des cadres opérationnels légaux qui répondent aux besoins du projet.</t>
  </si>
  <si>
    <t xml:space="preserve">- Le projet est engagé avec les représentants du gouvernement local et/ou national pour s'assurer qu'il existe des politiques de soutien et des cadres juridiques pour le fonctionnement du projet.
- Le projet défend les droits de la communauté et des parties prenantes en plus des besoins du projet.
</t>
  </si>
  <si>
    <t>- Le projet est engagé avec les représentants du gouvernement local et/ou national pour s'assurer qu'il existe des politiques de soutien et des cadres juridiques pour le fonctionnement et la reproduction du projet.
- Le projet défend les droits de la communauté et des parties prenantes en plus des besoins du projet.
- Le projet a servi de pilote efficace ou d'exemple de meilleure pratique qui informe les décisions politiques.</t>
  </si>
  <si>
    <t>- Le projet ne participe pas à l'élaboration de la politique</t>
  </si>
  <si>
    <t>- Le projet participe à des forums politiques locaux, à des consultations ou à des groupes de travail qui ont une incidence directe sur la mise en œuvre du projet.</t>
  </si>
  <si>
    <t xml:space="preserve">- Le projet participe à des forums, des consultations ou des groupes de travail sur la politique locale
- Participe à des forums internationaux (par exemple l'AGM) ou à des groupes de travail 
</t>
  </si>
  <si>
    <t xml:space="preserve">- Le projet participe à des forums, des consultations ou des groupes de travail sur la politique locale
- Participe à des forums internationaux (par ex. GMA) ou à des groupes de travail 
- Fournit activement des informations en retour aux parties impliquées dans l'engagement politique local et/ou national concernant les écosystèmes à carbone bleu. 
</t>
  </si>
  <si>
    <t>- Le projet participe à des forums politiques locaux, à des consultations ou à des groupes de travail et partage ses connaissances avec d'autres projets de carbone bleu ou de NbS.
- Participe à des forums internationaux (p. ex. GMA) ou partage ses connaissances avec des universitaires ou des groupes de travail qui produisent des articles sur les politiques relatives aux écosystèmes de carbone bleu.
- Fournit activement des informations en retour aux parties impliquées dans l'engagement politique local et/ou national concernant les écosystèmes de carbone bleu.</t>
  </si>
  <si>
    <t>4.3.1 Tenir compte des implications locales des politiques internationales</t>
  </si>
  <si>
    <t>- Les objectifs et la conception du projet n'ont pas pris en compte l'alignement sur les politiques ou les plans d'action nationaux, tels que les plans de gestion des mangroves, des herbiers marins ou des marais salants, les NDC ou les NBSAP.</t>
  </si>
  <si>
    <t>- Le projet s'aligne largement sur les politiques ou les plans d'action nationaux, tels que les plans de gestion des mangroves ou des marais salants.
- Les projets de crédit carbone peuvent expliquer comment ils s'alignent sur les politiques nationales liées à l'article 6.</t>
  </si>
  <si>
    <t xml:space="preserve"> - Le projet explique la façon dont il s'aligne sur les engagements nationaux envers les objectifs politiques internationaux, par exemple, les plans d'atténuation du climat ou de biodiversité décrits dans les CDN, les SPANB et les politiques ou plans d'action nationaux connexes.
- Les projets de crédit carbone peuvent expliquer comment ils s'alignent sur les politiques nationales liées à l'article 6.</t>
  </si>
  <si>
    <t>- Le projet explique comment il s'aligne sur les engagements nationaux envers les objectifs politiques internationaux, par exemple, les plans d'atténuation du climat ou de biodiversité décrits dans les CDN, les SPANB et les politiques ou plans d'action nationaux connexes.
- Le projet est en mesure de quantifier sa contribution à la réalisation d'un ou de plusieurs de ces objectifs. 
- Les projets d'octroi de crédits carbone peuvent expliquer comment ils s'alignent sur la politique nationale liée à l'article 6.</t>
  </si>
  <si>
    <t>- Le projet explique comment il s'aligne sur les engagements nationaux envers les objectifs politiques internationaux, par exemple, les plans d'atténuation du climat ou de biodiversité décrits dans les CDN, les SPANB et les politiques ou plans d'action nationaux connexes.
- Le projet est en mesure de quantifier sa contribution à la réalisation de plusieurs objectifs pertinents.
- Le projet partage activement les données avec les agences nationales de mise en œuvre ou les entités gouvernementales concernées.
- Les projets de crédit carbone peuvent expliquer comment ils prévoient de s'aligner sur les politiques nationales changeantes (c'est-à-dire l'article 6).</t>
  </si>
  <si>
    <t>5.0 Mobiliser des capitaux à haute intégrité</t>
  </si>
  <si>
    <t>5.1 Intégrité du financement</t>
  </si>
  <si>
    <t>5.1.1 Fixer des objectifs fondés sur des données scientifiques et suivre une hiérarchie d'atténuation</t>
  </si>
  <si>
    <t xml:space="preserve">Catégorie </t>
  </si>
  <si>
    <t xml:space="preserve"> - Les crédits sont principalement vendus à des courtiers pour être revendus sans condition de retrait à court terme.</t>
  </si>
  <si>
    <t>- Les crédits sont principalement vendus directement ou par l'intermédiaire de courtiers à des acheteurs en vue d'un retrait à court terme, mais les acheteurs n'ont pas de plan de réduction des émissions.</t>
  </si>
  <si>
    <t xml:space="preserve">- Les crédits sont principalement vendus pour un retrait à court terme à des acheteurs qui réalisent des progrès vérifiables dans le cadre d'un plan de réduction des émissions.
- La priorité est donnée aux acheteurs qui adhèrent aux valeurs du projet en matière de responsabilité sociale et de droits de l'homme.
</t>
  </si>
  <si>
    <t>- Les crédits sont principalement vendus en vue d'un retrait immédiat.
- Les acheteurs réalisent des progrès vérifiables dans le cadre d'un plan de réduction des émissions fondé sur des objectifs scientifiques.
- La priorité est donnée aux acheteurs qui s'alignent sur les valeurs de la responsabilité sociale des projets et des droits de l'homme.
- Les courtiers appliquent des garde-fous similaires à la sélection des clients.</t>
  </si>
  <si>
    <t>- Les crédits sont principalement vendus en vue d'un retrait immédiat.
- Les acheteurs ont un objectif scientifique de 1,5° C qui fait l'objet d'un suivi et d'une publication, conformément à un cadre établi de réduction des émissions.
- Pour autant que l'on puisse raisonnablement l'établir, les acheteurs satisfont aux critères de responsabilité sociale et de respect des droits de l'homme fixés par le projet.
- Les courtiers appliquent des garde-fous similaires à la sélection des clients.</t>
  </si>
  <si>
    <t>- Le projet ne produit ni ne vend de crédits carbone.</t>
  </si>
  <si>
    <t>5.1.2 Atténuation des risques</t>
  </si>
  <si>
    <t xml:space="preserve"> - Les partenaires du projet ne fournissent aucune orientation ou restriction sur les termes utilisés par les investisseurs/acheteurs et il y a un risque que le projet soit utilisé pour l'écoblanchiment.
- Le projet peut être exposé à un risque de réputation en raison de son association avec des financeurs/acheteurs/investisseurs ou des partenaires liés à des projets qui n'ont pas abouti.</t>
  </si>
  <si>
    <t>- Les partenaires du projet imposent des restrictions sur les termes utilisés par les investisseurs/acheteurs pour garantir une représentation exacte des résultats du projet et éviter l'écoblanchiment.
- Le projet ne donne la priorité à aucun bailleur de fonds/acheteur/investisseur en particulier.</t>
  </si>
  <si>
    <t xml:space="preserve"> - Les partenaires du projet ne fournissent aucune orientation ou restriction quant aux termes utilisés par les investisseurs/acheteurs.
- Cependant, le projet donne la priorité aux investisseurs/acheteurs qui soutiennent publiquement les meilleures pratiques en matière de projets d'atténuation et d'adaptation au climat et/ou à la biodiversité.</t>
  </si>
  <si>
    <t>- Les partenaires du projet imposent des restrictions sur les termes utilisés par les investisseurs/acheteurs pour garantir une représentation exacte des résultats du projet.
- Dans la mesure du possible, le projet donne la priorité aux investisseurs/acheteurs qui soutiennent publiquement les meilleures pratiques en matière de projets d'atténuation et d'adaptation au climat et/ou à la biodiversité.</t>
  </si>
  <si>
    <t>- Le projet impose des restrictions sur la formulation des demandes et fournit aux bailleurs de fonds ou aux investisseurs des conseils sur la manière de représenter les résultats du projet avec précision.
- Des systèmes sont en place pour éviter les doubles comptages.
- Dans la mesure du possible, le projet donne la priorité aux investisseurs/acheteurs qui soutiennent publiquement les meilleures pratiques en matière de projets d'atténuation et d'adaptation au climat et/ou à la biodiversité.</t>
  </si>
  <si>
    <t>5.2 Transparence financière</t>
  </si>
  <si>
    <t>Transparence financière interne</t>
  </si>
  <si>
    <t>Le projet ne produit pas de budget annuel écrit ni de rapport financier.</t>
  </si>
  <si>
    <t>Le projet produit des budgets annuels écrits et des rapports financiers, mais toutes les parties prenantes pertinentes n'y ont pas accès ou n'y contribuent pas.</t>
  </si>
  <si>
    <t>Le projet produit des budgets annuels écrits et des rapports financiers auxquels toutes les parties prenantes pertinentes ont accès et contribuent sur demande.</t>
  </si>
  <si>
    <t>Le projet produit des budgets annuels et des rapports financiers écrits auxquels toutes les parties prenantes ont facilement accès et qu'elles peuvent alimenter, mais il utilise un langage technique difficile à comprendre si l'on ne dispose pas des connaissances appropriées.</t>
  </si>
  <si>
    <t xml:space="preserve">- Le projet produit des budgets annuels et des rapports financiers écrits, qui sont fournis à toutes les parties prenantes pour recueillir leurs commentaires et sont accompagnés de résumés faciles à comprendre, d'explications vidéo, de mises à jour verbales ou d'autres formes de communication dans la langue maternelle.
</t>
  </si>
  <si>
    <t xml:space="preserve">Transparence des projets externes </t>
  </si>
  <si>
    <t xml:space="preserve">- Le projet n'est pas autorisé ou choisit de ne pas partager les informations financières, y compris les coûts de mise en œuvre ou le partage des bénéfices, ou le prix des crédits s'il en produit.
- Le projet ne produit que le minimum requis de communications techniques, sociales et financières exigées par le bailleur de fonds ou la norme, et ne s'assure pas qu'elles soient facilement accessibles.
</t>
  </si>
  <si>
    <t>- Le projet peut être empêché de partager certaines informations par des accords de confidentialité trop restrictifs.
- Le projet produit les communications techniques, sociales et financières minimales requises par le bailleur de fonds ou la norme, mais ne veille pas à ce qu'elles soient facilement accessibles.
- Le projet est en mesure de partager des informations supplémentaires mais ne l'a pas encore fait.</t>
  </si>
  <si>
    <t>- Le projet peut être empêché de partager certaines informations par des accords de confidentialité trop restrictifs.
- Le projet produit des rapports techniques, sociaux et financiers conformes aux exigences des bailleurs de fonds ou des normes, et veille à ce qu'ils soient facilement accessibles.</t>
  </si>
  <si>
    <t xml:space="preserve"> - Le projet peut être empêché de partager certaines informations par des accords de confidentialité trop restrictifs.
- Le projet produit des rapports techniques, sociaux et financiers conformes aux exigences des bailleurs de fonds ou des normes, et veille à ce qu'ils soient facilement accessibles.
- Le projet soutient une transparence accrue en partageant des informations supplémentaires à l'extérieur lorsque cela est possible, par exemple en partageant des données techniques telles que les résultats des échantillons de sol sur des plateformes de données en libre accès.</t>
  </si>
  <si>
    <t>- Les accords de confidentialité sont limités aux informations confidentielles nécessaires, afin de permettre un partage aisé des informations financières telles que les prix de vente des crédits.
- Le projet produit des rapports techniques, sociaux et financiers pour les lecteurs externes, qui sont en libre accès et facilement consultables.</t>
  </si>
  <si>
    <t>5.3 Concevoir des accords et des contrats qui favorisent une tarification et une compensation équitables et transparentes</t>
  </si>
  <si>
    <t>5.3.1 Coûts et partage des recettes</t>
  </si>
  <si>
    <t>-Le projet n'est pas en mesure de générer suffisamment de revenus pour couvrir les coûts de base.</t>
  </si>
  <si>
    <t>- Le projet génère suffisamment de revenus pour couvrir les coûts de base et générer des bénéfices, mais les retours sur investissement sont prioritaires par rapport à l'allocation des bénéfices aux communautés ou aux autres parties prenantes.
- La définition des "coûts de base" n'a pas fait l'objet d'un accord formel entre toutes les parties prenantes et pourrait ne pas tenir compte des besoins en personnel qualifié ou des salaires des gestionnaires de sites locaux. 
- Tous les partenaires du projet ne sont pas au courant de l'allocation des ressources ou n'y participent pas.</t>
  </si>
  <si>
    <t>- Le projet génère suffisamment de revenus pour couvrir les coûts de base et partager les revenus avec les communautés, mais il dépend pour cela de l'obtention de subventions répétées.
- La définition des coûts de fonctionnement de base comprend l'embauche d'une équipe, y compris des membres recrutés localement, disposant de l'ensemble des compétences nécessaires à la réussite écologique, sociale et financière, ainsi que les coûts d'administration et de mise en œuvre du projet.
- Tous les bénéficiaires, mais pas tous les partenaires du projet, participent à l'allocation des ressources, mais des rapports transparents sont fournis.</t>
  </si>
  <si>
    <t>- Le projet génère suffisamment de revenus pour couvrir les coûts de base et remplir les obligations financières envers les communautés ou les autres parties prenantes.
- Tous les bénéficiaires, mais pas tous les partenaires du projet, participent à l'allocation des ressources, mais des rapports transparents sont fournis.</t>
  </si>
  <si>
    <t>- Le projet génère suffisamment de revenus pour couvrir les coûts de base et remplir les obligations financières envers les communautés ou les autres parties prenantes.
- Il existe un potentiel supplémentaire de bénéfices pour soutenir l'expansion du projet, l'amélioration des résultats sociaux, la recherche scientifique, la durabilité à long terme ou les retours sur investissement. 
- Tous les partenaires concernés par le projet sont informés de l'affectation des ressources et y participent.</t>
  </si>
  <si>
    <t>5.3.2 Prix du crédit</t>
  </si>
  <si>
    <t xml:space="preserve"> - Le projet est bloqué sur un prix de vente fixe à vie pour la majorité des crédits produits.
- Le risque d'augmentation des coûts opérationnels n'est pas compensé par la conservation de crédits non réduits à vendre sur le marché libre.
- Le projet peut avoir convenu d'un paiement initial unique pour l'ensemble des réductions d'émissions prévues et être exposé à des niveaux élevés de risque financier futur, ou au risque de non-livraison.</t>
  </si>
  <si>
    <t>- Le projet est lié à un prix fixe à vie ou à un prix de remise en pourcentage pour la majorité des crédits produits.
- Le risque d'augmentation des coûts opérationnels est quelque peu compensé par l'utilisation d'un pourcentage de réduction plutôt que d'un prix fixe.
- Le projet n'a pas convenu d'un paiement initial unique pour l'ensemble des réductions d'émissions prévues.</t>
  </si>
  <si>
    <t xml:space="preserve"> - Le projet peut être bloqué sur un prix de vente fixe à vie ou réduit par crédit, mais seulement pour une partie minoritaire du volume total.
- Un nombre suffisant de crédits non réduits est conservé pour compenser le risque d'augmentation des coûts d'exploitation.
- Le projet n'a pas convenu d'un paiement initial unique pour l'ensemble des réductions d'émissions prévues.</t>
  </si>
  <si>
    <t xml:space="preserve"> - Les prix des crédits peuvent être fixés ou réduits pour une durée ou un volume limités afin de faciliter l'investissement, mais le projet n'est pas lié à un prix de vente fixe à vie.
- Un nombre suffisant de crédits non réduits est conservé pour compenser le risque d'augmentation des coûts d'exploitation.
- Le projet n'a pas convenu d'un paiement initial unique pour l'ensemble des réductions d'émissions prévues.</t>
  </si>
  <si>
    <t xml:space="preserve"> - Les prix des crédits peuvent être fixes ou réduits pour une durée ou un volume limités, mais le projet n'est pas lié à un prix de vente fixe à vie.
- Un nombre suffisant de crédits non réduits est conservé pour compenser le risque d'augmentation des coûts d'exploitation.
- Le prix de l'investisseur est fixé de manière à prendre en compte et à refléter l'évolution des conditions du marché (prix flottants, clauses d'indexation, etc.).
- Le projet n'a pas convenu d'un paiement initial unique pour l'ensemble des réductions d'émissions prévues.</t>
  </si>
  <si>
    <t xml:space="preserve">5.3.3 Accords de partage des avantages </t>
  </si>
  <si>
    <t>Aucun mécanisme formel écrit de partage des bénéfices à long terme n'est en place.</t>
  </si>
  <si>
    <t>Des mécanismes de partage des bénéfices à long terme sont en place, mais le pouvoir de décision appartient à un sous-ensemble de partenaires concernés. Ou : Les mécanismes de partage des bénéfices sont clairement planifiés et la consultation est permanente.</t>
  </si>
  <si>
    <t>Des mécanismes de partage des bénéfices à long terme sont en place et toutes les parties prenantes sont consultées pour définir des conditions équitables et des accords de partage des bénéfices.</t>
  </si>
  <si>
    <t>Des mécanismes de partage des bénéfices à long terme sont en place et toutes les parties prenantes et tous les groupes de parties prenantes sont également habilités à définir des conditions équitables et des accords de partage des bénéfices.</t>
  </si>
  <si>
    <t>Des mécanismes de partage des bénéfices à long terme sont en place et toutes les parties prenantes et tous les groupes de parties prenantes sont également habilités à définir des conditions équitables et des accords de partage des bénéfices avec l'appui d'un conseil juridique neutre.</t>
  </si>
  <si>
    <t xml:space="preserve">ÉVALUATION PÉRIODIQUE DE LA QUALITÉ DES PROJETS - GUIDE À L'INTENTION DES PRATICIENS SUR LES PRINCIPES ET ORIENTATIONS DE HAUTE QUALITÉ EN MATIÈRE DE CARBONE BLEU </t>
  </si>
  <si>
    <t xml:space="preserve">ASSESSEUR : </t>
  </si>
  <si>
    <t xml:space="preserve">SITE : </t>
  </si>
  <si>
    <t xml:space="preserve">DATE : </t>
  </si>
  <si>
    <t>PRINCIPE DE HAUTE QUALITÉ</t>
  </si>
  <si>
    <t>NIVEAU DE RÉCUPÉRATION (1-5)</t>
  </si>
  <si>
    <t>PREUVES À L'APPUI</t>
  </si>
  <si>
    <t>PRINCIPE 1. Sauvegarde de la nature</t>
  </si>
  <si>
    <t>Préserver les écosystèmes</t>
  </si>
  <si>
    <t>Conception de projets fondés sur la science</t>
  </si>
  <si>
    <t>Ne pas nuire</t>
  </si>
  <si>
    <t>PRINCIPE 2. Responsabiliser les personnes</t>
  </si>
  <si>
    <t>Garanties sociales</t>
  </si>
  <si>
    <t>Conception inclusive</t>
  </si>
  <si>
    <t>Équité communautaire</t>
  </si>
  <si>
    <t>PRINCIPE 4. Agir localement et contextuellement</t>
  </si>
  <si>
    <t>Conception en fonction du contexte local</t>
  </si>
  <si>
    <t>Travailler avec les partenaires locaux</t>
  </si>
  <si>
    <t>S'engager dans la politique</t>
  </si>
  <si>
    <t>PRINCIPE 5. Un capital de haute intégrité</t>
  </si>
  <si>
    <t>Intégrité du financement</t>
  </si>
  <si>
    <t>Transparence financière</t>
  </si>
  <si>
    <t>Accords et contrats équitables</t>
  </si>
  <si>
    <t>PRINCIPE 6 (pour les projets de percée de la mangrove) Conception durable</t>
  </si>
  <si>
    <t>Durabilité du projet</t>
  </si>
  <si>
    <t>Évaluations des risques effectuées</t>
  </si>
  <si>
    <t>Atténuation des risques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</si>
</sst>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b/>
      <sz val="10.5"/>
      <color theme="1"/>
      <name val="Calibri"/>
      <family val="2"/>
      <scheme val="minor"/>
    </font>
    <font>
      <sz val="10.5"/>
      <color theme="1"/>
      <name val="Calibri"/>
      <family val="2"/>
      <scheme val="minor"/>
    </font>
    <font>
      <sz val="8"/>
      <color theme="1"/>
      <name val="Calibri"/>
      <family val="2"/>
      <scheme val="minor"/>
    </font>
    <font>
      <sz val="12"/>
      <color theme="1"/>
      <name val="Calibri Light"/>
      <family val="2"/>
      <scheme val="major"/>
    </font>
    <font>
      <b/>
      <sz val="14"/>
      <color rgb="FF0070C0"/>
      <name val="Calibri"/>
      <family val="2"/>
      <scheme val="minor"/>
    </font>
    <font>
      <b/>
      <sz val="14"/>
      <color rgb="FF0070C0"/>
      <name val="Calibri Light"/>
      <family val="2"/>
      <scheme val="major"/>
    </font>
    <font>
      <sz val="14"/>
      <color rgb="FF0070C0"/>
      <name val="Calibri Light"/>
      <family val="2"/>
      <scheme val="major"/>
    </font>
    <font>
      <sz val="11"/>
      <color theme="1"/>
      <name val="Calibri Light"/>
      <family val="2"/>
      <scheme val="major"/>
    </font>
    <font>
      <b/>
      <sz val="12"/>
      <color theme="1"/>
      <name val="Calibri Light"/>
      <family val="2"/>
      <scheme val="major"/>
    </font>
    <font>
      <sz val="12"/>
      <color theme="1"/>
      <name val="Calibri"/>
      <family val="2"/>
      <scheme val="minor"/>
    </font>
    <font>
      <sz val="12"/>
      <color rgb="FFFF0000"/>
      <name val="Calibri Light"/>
      <family val="2"/>
      <scheme val="major"/>
    </font>
    <font>
      <u/>
      <sz val="11"/>
      <color theme="10"/>
      <name val="Calibri"/>
      <family val="2"/>
      <scheme val="minor"/>
    </font>
    <font>
      <sz val="12"/>
      <color rgb="FF000000"/>
      <name val="Calibri Light"/>
      <family val="2"/>
      <scheme val="major"/>
    </font>
    <font>
      <sz val="12"/>
      <color rgb="FF000000"/>
      <name val="Calibri"/>
      <family val="2"/>
      <scheme val="minor"/>
    </font>
    <font>
      <sz val="11"/>
      <color rgb="FF000000"/>
      <name val="Arial"/>
      <family val="2"/>
    </font>
    <font>
      <sz val="12"/>
      <color theme="1"/>
      <name val="Segoe UI"/>
      <family val="2"/>
    </font>
    <font>
      <sz val="12"/>
      <name val="Calibri Light"/>
      <family val="2"/>
      <scheme val="major"/>
    </font>
    <font>
      <b/>
      <sz val="11"/>
      <color theme="1"/>
      <name val="Calibri Light"/>
      <family val="2"/>
      <scheme val="major"/>
    </font>
    <font>
      <sz val="12"/>
      <color theme="4" tint="-0.249977111117893"/>
      <name val="Calibri"/>
      <family val="2"/>
      <scheme val="minor"/>
    </font>
    <font>
      <sz val="12"/>
      <color rgb="FF00B0F0"/>
      <name val="Calibri Light"/>
      <family val="2"/>
      <scheme val="major"/>
    </font>
    <font>
      <sz val="12"/>
      <color rgb="FF3399FF"/>
      <name val="Calibri Light"/>
      <family val="2"/>
      <scheme val="major"/>
    </font>
    <font>
      <sz val="9"/>
      <color rgb="FF3399FF"/>
      <name val="Segoe UI"/>
      <family val="2"/>
    </font>
    <font>
      <sz val="11"/>
      <color rgb="FF3399FF"/>
      <name val="Calibri Light"/>
      <family val="2"/>
      <scheme val="major"/>
    </font>
    <font>
      <sz val="11"/>
      <color rgb="FF000000"/>
      <name val="Calibri"/>
      <family val="2"/>
    </font>
    <font>
      <sz val="12"/>
      <name val="Calibri Light"/>
      <family val="2"/>
    </font>
    <font>
      <sz val="12"/>
      <color rgb="FF0070C0"/>
      <name val="Calibri Light"/>
      <family val="2"/>
      <scheme val="major"/>
    </font>
    <font>
      <sz val="12"/>
      <color rgb="FF3399FF"/>
      <name val="Calibri"/>
      <family val="2"/>
      <scheme val="minor"/>
    </font>
    <font>
      <sz val="11"/>
      <color rgb="FF000000"/>
      <name val="Calibri"/>
      <family val="2"/>
      <scheme val="minor"/>
    </font>
    <font>
      <sz val="11"/>
      <name val="Calibri Light"/>
      <family val="2"/>
      <scheme val="major"/>
    </font>
    <font>
      <sz val="11"/>
      <name val="Calibri"/>
      <family val="2"/>
      <scheme val="minor"/>
    </font>
    <font>
      <b/>
      <sz val="14"/>
      <name val="Calibri"/>
      <family val="2"/>
      <scheme val="minor"/>
    </font>
  </fonts>
  <fills count="4">
    <fill>
      <patternFill patternType="none"/>
    </fill>
    <fill>
      <patternFill patternType="gray125"/>
    </fill>
    <fill>
      <patternFill patternType="solid">
        <fgColor rgb="FF3399FF"/>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3" fillId="0" borderId="0" applyNumberFormat="0" applyFill="0" applyBorder="0" applyAlignment="0" applyProtection="0"/>
  </cellStyleXfs>
  <cellXfs count="204">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2" fillId="0" borderId="2" xfId="0" applyFont="1" applyBorder="1" applyAlignment="1">
      <alignment vertical="center" wrapText="1"/>
    </xf>
    <xf numFmtId="0" fontId="1" fillId="0" borderId="0" xfId="0" applyFont="1"/>
    <xf numFmtId="0" fontId="1"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2" borderId="0" xfId="0" applyFill="1"/>
    <xf numFmtId="0" fontId="1" fillId="0" borderId="0" xfId="0" applyFont="1" applyAlignment="1">
      <alignment horizontal="center"/>
    </xf>
    <xf numFmtId="0" fontId="0" fillId="0" borderId="0" xfId="0" applyAlignment="1">
      <alignment horizontal="center" vertical="center"/>
    </xf>
    <xf numFmtId="0" fontId="2" fillId="0" borderId="6" xfId="0" applyFont="1" applyBorder="1" applyAlignment="1">
      <alignment horizontal="center" vertical="center" wrapText="1"/>
    </xf>
    <xf numFmtId="0" fontId="4" fillId="0" borderId="0" xfId="0" applyFont="1" applyAlignment="1">
      <alignment vertical="center"/>
    </xf>
    <xf numFmtId="0" fontId="2" fillId="0" borderId="5" xfId="0" applyFont="1" applyBorder="1" applyAlignment="1">
      <alignment horizontal="left" vertical="center"/>
    </xf>
    <xf numFmtId="164" fontId="3" fillId="0" borderId="7"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vertical="top" wrapText="1"/>
    </xf>
    <xf numFmtId="0" fontId="5" fillId="0" borderId="0" xfId="0" applyFont="1"/>
    <xf numFmtId="0" fontId="5" fillId="0" borderId="17" xfId="0" applyFont="1" applyBorder="1"/>
    <xf numFmtId="0" fontId="9" fillId="0" borderId="18" xfId="0" applyFont="1" applyBorder="1"/>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vertical="top" wrapText="1"/>
    </xf>
    <xf numFmtId="0" fontId="5" fillId="0" borderId="16" xfId="0" applyFont="1" applyBorder="1" applyAlignment="1">
      <alignment horizontal="left" vertical="top" wrapText="1"/>
    </xf>
    <xf numFmtId="0" fontId="5" fillId="0" borderId="0" xfId="0" applyFont="1" applyAlignment="1">
      <alignment wrapText="1"/>
    </xf>
    <xf numFmtId="0" fontId="5" fillId="0" borderId="19" xfId="0" applyFont="1" applyBorder="1" applyAlignment="1">
      <alignment vertical="center" wrapText="1"/>
    </xf>
    <xf numFmtId="0" fontId="5" fillId="0" borderId="20" xfId="0" applyFont="1" applyBorder="1"/>
    <xf numFmtId="0" fontId="5" fillId="0" borderId="0" xfId="0" applyFont="1" applyAlignment="1">
      <alignment vertical="center" wrapText="1"/>
    </xf>
    <xf numFmtId="0" fontId="5" fillId="0" borderId="0" xfId="0" applyFont="1" applyAlignment="1">
      <alignment horizontal="center" vertical="center"/>
    </xf>
    <xf numFmtId="0" fontId="9" fillId="0" borderId="0" xfId="0" applyFont="1"/>
    <xf numFmtId="0" fontId="5" fillId="0" borderId="19" xfId="0" applyFont="1" applyBorder="1" applyAlignment="1">
      <alignment wrapText="1"/>
    </xf>
    <xf numFmtId="0" fontId="7" fillId="0" borderId="0" xfId="0" applyFont="1" applyAlignment="1">
      <alignment horizontal="left"/>
    </xf>
    <xf numFmtId="0" fontId="11" fillId="0" borderId="0" xfId="0" applyFont="1" applyAlignment="1">
      <alignment vertical="center"/>
    </xf>
    <xf numFmtId="0" fontId="9" fillId="0" borderId="0" xfId="0" applyFont="1" applyAlignment="1">
      <alignment wrapText="1"/>
    </xf>
    <xf numFmtId="0" fontId="5" fillId="0" borderId="32" xfId="0" applyFont="1" applyBorder="1" applyAlignment="1">
      <alignment horizontal="left" vertical="top" wrapText="1"/>
    </xf>
    <xf numFmtId="0" fontId="5" fillId="0" borderId="33" xfId="0" applyFont="1" applyBorder="1" applyAlignment="1">
      <alignment horizontal="center" vertical="center" wrapText="1"/>
    </xf>
    <xf numFmtId="0" fontId="5" fillId="0" borderId="35" xfId="0" applyFont="1" applyBorder="1" applyAlignment="1">
      <alignment wrapText="1"/>
    </xf>
    <xf numFmtId="0" fontId="11" fillId="0" borderId="0" xfId="0" applyFont="1"/>
    <xf numFmtId="0" fontId="17"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vertical="center" wrapText="1"/>
    </xf>
    <xf numFmtId="0" fontId="8" fillId="0" borderId="0" xfId="0" applyFont="1"/>
    <xf numFmtId="0" fontId="11" fillId="0" borderId="0" xfId="0" applyFont="1" applyAlignment="1">
      <alignment wrapText="1"/>
    </xf>
    <xf numFmtId="0" fontId="11" fillId="0" borderId="9" xfId="0" applyFont="1" applyBorder="1"/>
    <xf numFmtId="0" fontId="11" fillId="0" borderId="7" xfId="0" applyFont="1" applyBorder="1"/>
    <xf numFmtId="0" fontId="11" fillId="0" borderId="13" xfId="0" applyFont="1" applyBorder="1"/>
    <xf numFmtId="0" fontId="11" fillId="0" borderId="14" xfId="0" applyFont="1" applyBorder="1"/>
    <xf numFmtId="0" fontId="11" fillId="0" borderId="11" xfId="0" applyFont="1" applyBorder="1"/>
    <xf numFmtId="0" fontId="11" fillId="0" borderId="12" xfId="0" applyFont="1" applyBorder="1"/>
    <xf numFmtId="0" fontId="11" fillId="0" borderId="4" xfId="0" applyFont="1" applyBorder="1"/>
    <xf numFmtId="0" fontId="11" fillId="0" borderId="3" xfId="0" applyFont="1" applyBorder="1"/>
    <xf numFmtId="0" fontId="11" fillId="0" borderId="0" xfId="0" applyFont="1" applyAlignment="1">
      <alignment vertical="top" wrapText="1"/>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1" fillId="0" borderId="0" xfId="0" applyFont="1" applyAlignment="1">
      <alignment horizontal="center" vertical="center" wrapText="1"/>
    </xf>
    <xf numFmtId="0" fontId="8" fillId="0" borderId="0" xfId="0" applyFont="1" applyAlignment="1">
      <alignment horizontal="left"/>
    </xf>
    <xf numFmtId="0" fontId="6" fillId="0" borderId="0" xfId="0" applyFont="1" applyAlignment="1">
      <alignment horizontal="left"/>
    </xf>
    <xf numFmtId="0" fontId="7" fillId="0" borderId="0" xfId="0" applyFont="1"/>
    <xf numFmtId="0" fontId="0" fillId="0" borderId="0" xfId="0" applyAlignment="1">
      <alignment horizontal="left" vertical="top" wrapText="1"/>
    </xf>
    <xf numFmtId="0" fontId="5" fillId="0" borderId="0" xfId="0" applyFont="1" applyAlignment="1">
      <alignment vertical="center"/>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center" vertical="center" wrapText="1"/>
    </xf>
    <xf numFmtId="0" fontId="5" fillId="0" borderId="2" xfId="0" applyFont="1" applyBorder="1" applyAlignment="1">
      <alignment horizontal="left"/>
    </xf>
    <xf numFmtId="0" fontId="5" fillId="0" borderId="9" xfId="0" applyFont="1" applyBorder="1"/>
    <xf numFmtId="0" fontId="5" fillId="0" borderId="10" xfId="0" applyFont="1" applyBorder="1"/>
    <xf numFmtId="0" fontId="5" fillId="0" borderId="7" xfId="0" applyFont="1" applyBorder="1"/>
    <xf numFmtId="0" fontId="5" fillId="0" borderId="13" xfId="0" applyFont="1" applyBorder="1"/>
    <xf numFmtId="0" fontId="5" fillId="0" borderId="11" xfId="0" applyFont="1" applyBorder="1"/>
    <xf numFmtId="0" fontId="5" fillId="0" borderId="12" xfId="0" applyFont="1" applyBorder="1"/>
    <xf numFmtId="0" fontId="5" fillId="0" borderId="4" xfId="0" applyFont="1" applyBorder="1"/>
    <xf numFmtId="0" fontId="5" fillId="0" borderId="14" xfId="0" applyFont="1" applyBorder="1"/>
    <xf numFmtId="0" fontId="5" fillId="0" borderId="3" xfId="0" applyFont="1" applyBorder="1"/>
    <xf numFmtId="0" fontId="10"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5" fillId="0" borderId="20" xfId="0" applyFont="1" applyBorder="1" applyAlignment="1">
      <alignment horizontal="center"/>
    </xf>
    <xf numFmtId="0" fontId="5" fillId="0" borderId="23" xfId="0" applyFont="1" applyBorder="1"/>
    <xf numFmtId="0" fontId="5" fillId="0" borderId="0" xfId="0" applyFont="1" applyAlignment="1">
      <alignment vertical="top" wrapText="1"/>
    </xf>
    <xf numFmtId="0" fontId="0" fillId="0" borderId="0" xfId="0" applyAlignment="1">
      <alignment horizontal="center" vertical="center" wrapText="1"/>
    </xf>
    <xf numFmtId="0" fontId="8" fillId="0" borderId="0" xfId="0" applyFont="1" applyAlignment="1">
      <alignment vertical="center"/>
    </xf>
    <xf numFmtId="0" fontId="5" fillId="0" borderId="0" xfId="0" applyFont="1" applyAlignment="1">
      <alignment horizontal="center" vertical="center" wrapText="1"/>
    </xf>
    <xf numFmtId="0" fontId="0" fillId="0" borderId="0" xfId="0" applyAlignment="1">
      <alignment wrapText="1"/>
    </xf>
    <xf numFmtId="0" fontId="5" fillId="0" borderId="30" xfId="0" applyFont="1" applyBorder="1"/>
    <xf numFmtId="0" fontId="5" fillId="0" borderId="0" xfId="0" applyFont="1" applyAlignment="1">
      <alignment horizontal="center" wrapText="1"/>
    </xf>
    <xf numFmtId="0" fontId="5" fillId="0" borderId="0" xfId="0" applyFont="1" applyAlignment="1">
      <alignment horizontal="left"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7" xfId="0" applyFont="1" applyBorder="1" applyAlignment="1">
      <alignment horizontal="left" vertical="top"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10" fillId="0" borderId="0" xfId="0" applyFont="1" applyAlignment="1">
      <alignment wrapText="1"/>
    </xf>
    <xf numFmtId="0" fontId="13" fillId="0" borderId="34" xfId="1" applyFill="1" applyBorder="1"/>
    <xf numFmtId="0" fontId="15" fillId="0" borderId="0" xfId="0" applyFont="1"/>
    <xf numFmtId="0" fontId="16" fillId="0" borderId="0" xfId="0" applyFont="1" applyAlignment="1">
      <alignment vertical="center"/>
    </xf>
    <xf numFmtId="0" fontId="5" fillId="0" borderId="2" xfId="0" applyFont="1" applyBorder="1" applyAlignment="1">
      <alignment horizontal="left" wrapText="1"/>
    </xf>
    <xf numFmtId="0" fontId="5" fillId="0" borderId="9" xfId="0" applyFont="1" applyBorder="1" applyAlignment="1">
      <alignment wrapText="1"/>
    </xf>
    <xf numFmtId="0" fontId="5" fillId="0" borderId="7" xfId="0" applyFont="1" applyBorder="1" applyAlignment="1">
      <alignment wrapText="1"/>
    </xf>
    <xf numFmtId="0" fontId="5" fillId="0" borderId="13" xfId="0" applyFont="1" applyBorder="1" applyAlignment="1">
      <alignment wrapText="1"/>
    </xf>
    <xf numFmtId="0" fontId="5" fillId="0" borderId="14" xfId="0" applyFont="1" applyBorder="1" applyAlignment="1">
      <alignment wrapText="1"/>
    </xf>
    <xf numFmtId="0" fontId="5" fillId="0" borderId="11" xfId="0" applyFont="1" applyBorder="1" applyAlignment="1">
      <alignment wrapText="1"/>
    </xf>
    <xf numFmtId="0" fontId="5" fillId="0" borderId="12" xfId="0" applyFont="1" applyBorder="1" applyAlignment="1">
      <alignment wrapText="1"/>
    </xf>
    <xf numFmtId="0" fontId="5" fillId="0" borderId="4" xfId="0" applyFont="1" applyBorder="1" applyAlignment="1">
      <alignment wrapText="1"/>
    </xf>
    <xf numFmtId="0" fontId="5" fillId="0" borderId="3" xfId="0" applyFont="1" applyBorder="1" applyAlignment="1">
      <alignment wrapText="1"/>
    </xf>
    <xf numFmtId="0" fontId="12" fillId="0" borderId="0" xfId="0" applyFont="1" applyAlignment="1">
      <alignment wrapText="1"/>
    </xf>
    <xf numFmtId="0" fontId="9" fillId="0" borderId="15" xfId="0" applyFont="1" applyBorder="1"/>
    <xf numFmtId="0" fontId="12" fillId="0" borderId="0" xfId="0" applyFont="1" applyAlignment="1">
      <alignment vertical="center" wrapText="1"/>
    </xf>
    <xf numFmtId="0" fontId="5" fillId="0" borderId="17" xfId="0" applyFont="1" applyBorder="1" applyAlignment="1">
      <alignment vertical="top" wrapText="1"/>
    </xf>
    <xf numFmtId="0" fontId="12" fillId="0" borderId="0" xfId="0" applyFont="1" applyAlignment="1">
      <alignment vertical="top" wrapText="1"/>
    </xf>
    <xf numFmtId="0" fontId="5" fillId="3" borderId="0" xfId="0" applyFont="1" applyFill="1" applyAlignment="1">
      <alignment horizontal="center" vertical="center"/>
    </xf>
    <xf numFmtId="0" fontId="12" fillId="0" borderId="24" xfId="0" applyFont="1" applyBorder="1" applyAlignment="1">
      <alignment vertical="top" wrapText="1"/>
    </xf>
    <xf numFmtId="0" fontId="18" fillId="0" borderId="16" xfId="0" applyFont="1" applyBorder="1" applyAlignment="1">
      <alignment vertical="top" wrapText="1"/>
    </xf>
    <xf numFmtId="0" fontId="5" fillId="0" borderId="22" xfId="0" applyFont="1" applyBorder="1"/>
    <xf numFmtId="0" fontId="5" fillId="0" borderId="9" xfId="0" applyFont="1" applyBorder="1" applyAlignment="1">
      <alignment horizontal="left" vertical="top" wrapText="1"/>
    </xf>
    <xf numFmtId="0" fontId="5" fillId="0" borderId="9" xfId="0" applyFont="1" applyBorder="1" applyAlignment="1">
      <alignment vertical="top" wrapText="1"/>
    </xf>
    <xf numFmtId="0" fontId="5" fillId="0" borderId="17" xfId="0" applyFont="1" applyBorder="1" applyAlignment="1">
      <alignment vertical="center"/>
    </xf>
    <xf numFmtId="0" fontId="9" fillId="0" borderId="27" xfId="0" applyFont="1" applyBorder="1"/>
    <xf numFmtId="0" fontId="5" fillId="0" borderId="28" xfId="0" applyFont="1" applyBorder="1" applyAlignment="1">
      <alignment vertical="top" wrapText="1"/>
    </xf>
    <xf numFmtId="0" fontId="18" fillId="0" borderId="28" xfId="0" applyFont="1" applyBorder="1" applyAlignment="1">
      <alignment vertical="top" wrapText="1"/>
    </xf>
    <xf numFmtId="0" fontId="5" fillId="0" borderId="29" xfId="0" applyFont="1" applyBorder="1"/>
    <xf numFmtId="0" fontId="9" fillId="0" borderId="36" xfId="0" applyFont="1" applyBorder="1" applyAlignment="1">
      <alignment wrapText="1"/>
    </xf>
    <xf numFmtId="0" fontId="9" fillId="0" borderId="31" xfId="0" applyFont="1" applyBorder="1" applyAlignment="1">
      <alignment wrapText="1"/>
    </xf>
    <xf numFmtId="0" fontId="19" fillId="0" borderId="15" xfId="0" applyFont="1" applyBorder="1" applyAlignment="1">
      <alignment horizontal="center" vertical="center"/>
    </xf>
    <xf numFmtId="0" fontId="20" fillId="0" borderId="0" xfId="0" applyFont="1" applyAlignment="1">
      <alignment vertical="top" wrapText="1"/>
    </xf>
    <xf numFmtId="0" fontId="20" fillId="0" borderId="0" xfId="0" applyFont="1" applyAlignment="1">
      <alignment vertical="top"/>
    </xf>
    <xf numFmtId="0" fontId="21" fillId="0" borderId="0" xfId="0" applyFont="1" applyAlignment="1">
      <alignment wrapText="1"/>
    </xf>
    <xf numFmtId="0" fontId="21" fillId="0" borderId="0" xfId="0" applyFont="1" applyAlignment="1">
      <alignment vertical="top"/>
    </xf>
    <xf numFmtId="0" fontId="22" fillId="0" borderId="0" xfId="0" applyFont="1" applyAlignment="1">
      <alignment vertical="center"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top"/>
    </xf>
    <xf numFmtId="0" fontId="5" fillId="0" borderId="25" xfId="0" applyFont="1" applyBorder="1" applyAlignment="1">
      <alignment horizontal="center" vertical="center" wrapText="1"/>
    </xf>
    <xf numFmtId="0" fontId="5" fillId="0" borderId="26" xfId="0" applyFont="1" applyBorder="1" applyAlignment="1">
      <alignment horizontal="center"/>
    </xf>
    <xf numFmtId="0" fontId="23" fillId="0" borderId="0" xfId="0" applyFont="1" applyAlignment="1">
      <alignment wrapText="1"/>
    </xf>
    <xf numFmtId="0" fontId="22" fillId="0" borderId="0" xfId="0" applyFont="1" applyAlignment="1">
      <alignment horizontal="center"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Font="1" applyAlignment="1">
      <alignment vertical="center"/>
    </xf>
    <xf numFmtId="0" fontId="24" fillId="0" borderId="0" xfId="0" applyFont="1" applyAlignment="1">
      <alignment horizontal="left" vertical="top" wrapText="1"/>
    </xf>
    <xf numFmtId="0" fontId="5" fillId="0" borderId="21" xfId="0" applyFont="1" applyBorder="1" applyAlignment="1">
      <alignment horizontal="left" vertical="top" wrapText="1"/>
    </xf>
    <xf numFmtId="0" fontId="18" fillId="0" borderId="16" xfId="0" applyFont="1" applyBorder="1" applyAlignment="1">
      <alignment horizontal="left" vertical="top" wrapText="1"/>
    </xf>
    <xf numFmtId="0" fontId="21" fillId="0" borderId="0" xfId="0" applyFont="1" applyAlignment="1">
      <alignment vertical="top" wrapText="1"/>
    </xf>
    <xf numFmtId="0" fontId="14" fillId="0" borderId="16" xfId="0" applyFont="1" applyBorder="1" applyAlignment="1">
      <alignment horizontal="left" vertical="top" wrapText="1"/>
    </xf>
    <xf numFmtId="0" fontId="26" fillId="0" borderId="16" xfId="0" applyFont="1" applyBorder="1" applyAlignment="1">
      <alignment vertical="top" wrapText="1"/>
    </xf>
    <xf numFmtId="0" fontId="18" fillId="0" borderId="17" xfId="0" applyFont="1" applyBorder="1" applyAlignment="1">
      <alignment vertical="top" wrapText="1"/>
    </xf>
    <xf numFmtId="0" fontId="5" fillId="0" borderId="6" xfId="0" applyFont="1" applyBorder="1" applyAlignment="1">
      <alignment vertical="top" wrapText="1"/>
    </xf>
    <xf numFmtId="0" fontId="18" fillId="0" borderId="32" xfId="0" applyFont="1" applyBorder="1" applyAlignment="1">
      <alignment horizontal="left" vertical="top" wrapText="1"/>
    </xf>
    <xf numFmtId="0" fontId="5" fillId="0" borderId="10" xfId="0" applyFont="1" applyBorder="1" applyAlignment="1">
      <alignment wrapText="1"/>
    </xf>
    <xf numFmtId="0" fontId="27" fillId="0" borderId="5" xfId="0" applyFont="1" applyBorder="1" applyAlignment="1">
      <alignment horizontal="right"/>
    </xf>
    <xf numFmtId="0" fontId="22" fillId="0" borderId="5" xfId="0" applyFont="1" applyBorder="1" applyAlignment="1">
      <alignment horizontal="right" wrapText="1"/>
    </xf>
    <xf numFmtId="0" fontId="11" fillId="0" borderId="10" xfId="0" applyFont="1" applyBorder="1"/>
    <xf numFmtId="0" fontId="13" fillId="0" borderId="0" xfId="1"/>
    <xf numFmtId="0" fontId="27" fillId="0" borderId="5" xfId="0" applyFont="1" applyBorder="1"/>
    <xf numFmtId="0" fontId="28" fillId="0" borderId="5" xfId="0" applyFont="1" applyBorder="1" applyAlignment="1">
      <alignment horizontal="right"/>
    </xf>
    <xf numFmtId="0" fontId="11" fillId="0" borderId="2" xfId="0" applyFont="1" applyBorder="1" applyAlignment="1">
      <alignment horizontal="left"/>
    </xf>
    <xf numFmtId="0" fontId="11" fillId="0" borderId="24" xfId="0" applyFont="1" applyBorder="1" applyAlignment="1">
      <alignment vertical="center" wrapText="1"/>
    </xf>
    <xf numFmtId="0" fontId="30" fillId="0" borderId="15" xfId="0" applyFont="1" applyBorder="1"/>
    <xf numFmtId="0" fontId="18" fillId="0" borderId="17" xfId="0" applyFont="1" applyBorder="1"/>
    <xf numFmtId="0" fontId="14" fillId="0" borderId="16" xfId="0" applyFont="1" applyBorder="1" applyAlignment="1">
      <alignment vertical="top" wrapText="1"/>
    </xf>
    <xf numFmtId="0" fontId="18" fillId="0" borderId="17" xfId="0" applyFont="1" applyBorder="1" applyAlignment="1">
      <alignment horizontal="left" vertical="top" wrapText="1"/>
    </xf>
    <xf numFmtId="0" fontId="18" fillId="0" borderId="15" xfId="0" applyFont="1" applyBorder="1"/>
    <xf numFmtId="0" fontId="18" fillId="0" borderId="21" xfId="0" applyFont="1" applyBorder="1" applyAlignment="1">
      <alignment vertical="top" wrapText="1"/>
    </xf>
    <xf numFmtId="0" fontId="18" fillId="0" borderId="9" xfId="0" applyFont="1" applyBorder="1" applyAlignment="1">
      <alignment vertical="top" wrapText="1"/>
    </xf>
    <xf numFmtId="0" fontId="30" fillId="0" borderId="36" xfId="0" applyFont="1" applyBorder="1" applyAlignment="1">
      <alignment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38" xfId="0" applyFont="1" applyBorder="1" applyAlignment="1">
      <alignment horizontal="center" vertical="center" wrapText="1"/>
    </xf>
    <xf numFmtId="0" fontId="30" fillId="0" borderId="31" xfId="0" applyFont="1" applyBorder="1" applyAlignment="1">
      <alignment wrapText="1"/>
    </xf>
    <xf numFmtId="0" fontId="18" fillId="0" borderId="33" xfId="0" applyFont="1" applyBorder="1" applyAlignment="1">
      <alignment horizontal="center" vertical="center" wrapText="1"/>
    </xf>
    <xf numFmtId="0" fontId="26" fillId="0" borderId="32" xfId="0" applyFont="1" applyBorder="1" applyAlignment="1">
      <alignment horizontal="left" vertical="top" wrapText="1"/>
    </xf>
    <xf numFmtId="0" fontId="32" fillId="0" borderId="0" xfId="0" applyFont="1"/>
    <xf numFmtId="0" fontId="8" fillId="0" borderId="8" xfId="0" applyFont="1" applyBorder="1" applyAlignment="1">
      <alignment horizontal="left"/>
    </xf>
    <xf numFmtId="0" fontId="5" fillId="0" borderId="8" xfId="0" applyFont="1" applyBorder="1" applyAlignment="1">
      <alignment horizontal="left"/>
    </xf>
    <xf numFmtId="0" fontId="8" fillId="0" borderId="0" xfId="0" applyFont="1" applyAlignment="1">
      <alignment horizontal="left"/>
    </xf>
    <xf numFmtId="0" fontId="5" fillId="0" borderId="0" xfId="0" applyFont="1" applyAlignment="1">
      <alignment horizontal="left"/>
    </xf>
    <xf numFmtId="0" fontId="8" fillId="0" borderId="0" xfId="0" applyFont="1" applyAlignment="1">
      <alignment horizontal="left" wrapText="1"/>
    </xf>
    <xf numFmtId="0" fontId="7" fillId="0" borderId="24" xfId="0" applyFont="1" applyBorder="1" applyAlignment="1">
      <alignment horizontal="left"/>
    </xf>
    <xf numFmtId="0" fontId="7" fillId="0" borderId="0" xfId="0" applyFont="1" applyAlignment="1">
      <alignment horizontal="left"/>
    </xf>
    <xf numFmtId="0" fontId="9" fillId="0" borderId="0" xfId="0" applyFont="1" applyAlignment="1">
      <alignment horizontal="center"/>
    </xf>
    <xf numFmtId="0" fontId="8" fillId="0" borderId="12" xfId="0" applyFont="1" applyBorder="1" applyAlignment="1">
      <alignment horizontal="left"/>
    </xf>
    <xf numFmtId="0" fontId="7" fillId="0" borderId="0" xfId="0" applyFont="1" applyAlignment="1">
      <alignment horizontal="left" wrapText="1"/>
    </xf>
    <xf numFmtId="0" fontId="5" fillId="0" borderId="0" xfId="0" applyFont="1" applyAlignment="1">
      <alignment horizontal="center" vertical="center"/>
    </xf>
    <xf numFmtId="0" fontId="5" fillId="0" borderId="0" xfId="0" applyFont="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18</xdr:col>
      <xdr:colOff>283369</xdr:colOff>
      <xdr:row>44</xdr:row>
      <xdr:rowOff>158750</xdr:rowOff>
    </xdr:to>
    <xdr:pic>
      <xdr:nvPicPr>
        <xdr:cNvPr id="4" name="Picture 3">
          <a:extLst>
            <a:ext uri="{FF2B5EF4-FFF2-40B4-BE49-F238E27FC236}">
              <a16:creationId xmlns:a16="http://schemas.microsoft.com/office/drawing/2014/main" id="{6EB4D27C-6E33-4D75-B294-12C026617566}"/>
            </a:ext>
          </a:extLst>
        </xdr:cNvPr>
        <xdr:cNvPicPr>
          <a:picLocks noChangeAspect="1"/>
        </xdr:cNvPicPr>
      </xdr:nvPicPr>
      <xdr:blipFill>
        <a:blip xmlns:r="http://schemas.openxmlformats.org/officeDocument/2006/relationships" r:embed="rId1"/>
        <a:stretch>
          <a:fillRect/>
        </a:stretch>
      </xdr:blipFill>
      <xdr:spPr>
        <a:xfrm>
          <a:off x="609600" y="2105025"/>
          <a:ext cx="10646569" cy="6130925"/>
        </a:xfrm>
        <a:prstGeom prst="rect">
          <a:avLst/>
        </a:prstGeom>
      </xdr:spPr>
    </xdr:pic>
    <xdr:clientData/>
  </xdr:twoCellAnchor>
  <xdr:twoCellAnchor editAs="oneCell">
    <xdr:from>
      <xdr:col>1</xdr:col>
      <xdr:colOff>0</xdr:colOff>
      <xdr:row>48</xdr:row>
      <xdr:rowOff>1</xdr:rowOff>
    </xdr:from>
    <xdr:to>
      <xdr:col>18</xdr:col>
      <xdr:colOff>279400</xdr:colOff>
      <xdr:row>53</xdr:row>
      <xdr:rowOff>160255</xdr:rowOff>
    </xdr:to>
    <xdr:pic>
      <xdr:nvPicPr>
        <xdr:cNvPr id="3" name="Picture 2">
          <a:extLst>
            <a:ext uri="{FF2B5EF4-FFF2-40B4-BE49-F238E27FC236}">
              <a16:creationId xmlns:a16="http://schemas.microsoft.com/office/drawing/2014/main" id="{F351D05E-D10B-48D0-8F6C-3395A2527E7B}"/>
            </a:ext>
          </a:extLst>
        </xdr:cNvPr>
        <xdr:cNvPicPr>
          <a:picLocks noChangeAspect="1"/>
        </xdr:cNvPicPr>
      </xdr:nvPicPr>
      <xdr:blipFill>
        <a:blip xmlns:r="http://schemas.openxmlformats.org/officeDocument/2006/relationships" r:embed="rId2"/>
        <a:stretch>
          <a:fillRect/>
        </a:stretch>
      </xdr:blipFill>
      <xdr:spPr>
        <a:xfrm>
          <a:off x="609600" y="8940801"/>
          <a:ext cx="10642600" cy="1081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2070100</xdr:colOff>
          <xdr:row>22</xdr:row>
          <xdr:rowOff>101600</xdr:rowOff>
        </xdr:from>
        <xdr:to>
          <xdr:col>6</xdr:col>
          <xdr:colOff>596900</xdr:colOff>
          <xdr:row>23</xdr:row>
          <xdr:rowOff>114300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Update recovery wheel</a:t>
              </a:r>
            </a:p>
          </xdr:txBody>
        </xdr:sp>
        <xdr:clientData fPrintsWithSheet="0"/>
      </xdr:twoCellAnchor>
    </mc:Choice>
    <mc:Fallback/>
  </mc:AlternateContent>
  <xdr:twoCellAnchor>
    <xdr:from>
      <xdr:col>3</xdr:col>
      <xdr:colOff>743981</xdr:colOff>
      <xdr:row>4</xdr:row>
      <xdr:rowOff>45613</xdr:rowOff>
    </xdr:from>
    <xdr:to>
      <xdr:col>9</xdr:col>
      <xdr:colOff>571500</xdr:colOff>
      <xdr:row>20</xdr:row>
      <xdr:rowOff>117406</xdr:rowOff>
    </xdr:to>
    <xdr:grpSp>
      <xdr:nvGrpSpPr>
        <xdr:cNvPr id="174" name="Group 173">
          <a:extLst>
            <a:ext uri="{FF2B5EF4-FFF2-40B4-BE49-F238E27FC236}">
              <a16:creationId xmlns:a16="http://schemas.microsoft.com/office/drawing/2014/main" id="{00000000-0008-0000-0800-0000AE000000}"/>
            </a:ext>
          </a:extLst>
        </xdr:cNvPr>
        <xdr:cNvGrpSpPr/>
      </xdr:nvGrpSpPr>
      <xdr:grpSpPr>
        <a:xfrm>
          <a:off x="8057429" y="877682"/>
          <a:ext cx="5520623" cy="5020414"/>
          <a:chOff x="6521187" y="1389351"/>
          <a:chExt cx="4587375" cy="4637443"/>
        </a:xfrm>
      </xdr:grpSpPr>
      <xdr:grpSp>
        <xdr:nvGrpSpPr>
          <xdr:cNvPr id="175" name="Group 174">
            <a:extLst>
              <a:ext uri="{FF2B5EF4-FFF2-40B4-BE49-F238E27FC236}">
                <a16:creationId xmlns:a16="http://schemas.microsoft.com/office/drawing/2014/main" id="{00000000-0008-0000-0800-0000AF000000}"/>
              </a:ext>
            </a:extLst>
          </xdr:cNvPr>
          <xdr:cNvGrpSpPr/>
        </xdr:nvGrpSpPr>
        <xdr:grpSpPr>
          <a:xfrm>
            <a:off x="6521187" y="1389351"/>
            <a:ext cx="4587375" cy="4637443"/>
            <a:chOff x="0" y="0"/>
            <a:chExt cx="6300001" cy="6300000"/>
          </a:xfrm>
        </xdr:grpSpPr>
        <xdr:sp macro="" textlink="">
          <xdr:nvSpPr>
            <xdr:cNvPr id="176" name="Freeform 175">
              <a:extLst>
                <a:ext uri="{FF2B5EF4-FFF2-40B4-BE49-F238E27FC236}">
                  <a16:creationId xmlns:a16="http://schemas.microsoft.com/office/drawing/2014/main" id="{00000000-0008-0000-0800-0000B0000000}"/>
                </a:ext>
              </a:extLst>
            </xdr:cNvPr>
            <xdr:cNvSpPr/>
          </xdr:nvSpPr>
          <xdr:spPr>
            <a:xfrm>
              <a:off x="0" y="475659"/>
              <a:ext cx="1726716" cy="2682174"/>
            </a:xfrm>
            <a:custGeom>
              <a:avLst/>
              <a:gdLst>
                <a:gd name="connsiteX0" fmla="*/ 1491374 w 1726716"/>
                <a:gd name="connsiteY0" fmla="*/ 0 h 2682174"/>
                <a:gd name="connsiteX1" fmla="*/ 1726716 w 1726716"/>
                <a:gd name="connsiteY1" fmla="*/ 380245 h 2682174"/>
                <a:gd name="connsiteX2" fmla="*/ 1635832 w 1726716"/>
                <a:gd name="connsiteY2" fmla="*/ 435459 h 2682174"/>
                <a:gd name="connsiteX3" fmla="*/ 445428 w 1726716"/>
                <a:gd name="connsiteY3" fmla="*/ 2674341 h 2682174"/>
                <a:gd name="connsiteX4" fmla="*/ 445824 w 1726716"/>
                <a:gd name="connsiteY4" fmla="*/ 2682174 h 2682174"/>
                <a:gd name="connsiteX5" fmla="*/ 185 w 1726716"/>
                <a:gd name="connsiteY5" fmla="*/ 2681663 h 2682174"/>
                <a:gd name="connsiteX6" fmla="*/ 0 w 1726716"/>
                <a:gd name="connsiteY6" fmla="*/ 2674341 h 2682174"/>
                <a:gd name="connsiteX7" fmla="*/ 1388805 w 1726716"/>
                <a:gd name="connsiteY7" fmla="*/ 62312 h 2682174"/>
                <a:gd name="connsiteX8" fmla="*/ 1491374 w 1726716"/>
                <a:gd name="connsiteY8" fmla="*/ 0 h 2682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716" h="2682174">
                  <a:moveTo>
                    <a:pt x="1491374" y="0"/>
                  </a:moveTo>
                  <a:lnTo>
                    <a:pt x="1726716" y="380245"/>
                  </a:lnTo>
                  <a:lnTo>
                    <a:pt x="1635832" y="435459"/>
                  </a:lnTo>
                  <a:cubicBezTo>
                    <a:pt x="917628" y="920668"/>
                    <a:pt x="445428" y="1742360"/>
                    <a:pt x="445428" y="2674341"/>
                  </a:cubicBezTo>
                  <a:lnTo>
                    <a:pt x="445824" y="2682174"/>
                  </a:lnTo>
                  <a:lnTo>
                    <a:pt x="185" y="2681663"/>
                  </a:lnTo>
                  <a:lnTo>
                    <a:pt x="0" y="2674341"/>
                  </a:lnTo>
                  <a:cubicBezTo>
                    <a:pt x="0" y="1587030"/>
                    <a:pt x="550900" y="628389"/>
                    <a:pt x="1388805" y="62312"/>
                  </a:cubicBezTo>
                  <a:lnTo>
                    <a:pt x="149137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7" name="Freeform 176">
              <a:extLst>
                <a:ext uri="{FF2B5EF4-FFF2-40B4-BE49-F238E27FC236}">
                  <a16:creationId xmlns:a16="http://schemas.microsoft.com/office/drawing/2014/main" id="{00000000-0008-0000-0800-0000B1000000}"/>
                </a:ext>
              </a:extLst>
            </xdr:cNvPr>
            <xdr:cNvSpPr/>
          </xdr:nvSpPr>
          <xdr:spPr>
            <a:xfrm>
              <a:off x="4573546" y="477368"/>
              <a:ext cx="1726455" cy="2687179"/>
            </a:xfrm>
            <a:custGeom>
              <a:avLst/>
              <a:gdLst>
                <a:gd name="connsiteX0" fmla="*/ 237893 w 1726455"/>
                <a:gd name="connsiteY0" fmla="*/ 0 h 2687179"/>
                <a:gd name="connsiteX1" fmla="*/ 337650 w 1726455"/>
                <a:gd name="connsiteY1" fmla="*/ 60604 h 2687179"/>
                <a:gd name="connsiteX2" fmla="*/ 1726455 w 1726455"/>
                <a:gd name="connsiteY2" fmla="*/ 2672633 h 2687179"/>
                <a:gd name="connsiteX3" fmla="*/ 1726087 w 1726455"/>
                <a:gd name="connsiteY3" fmla="*/ 2687179 h 2687179"/>
                <a:gd name="connsiteX4" fmla="*/ 1271175 w 1726455"/>
                <a:gd name="connsiteY4" fmla="*/ 2686658 h 2687179"/>
                <a:gd name="connsiteX5" fmla="*/ 1271883 w 1726455"/>
                <a:gd name="connsiteY5" fmla="*/ 2672633 h 2687179"/>
                <a:gd name="connsiteX6" fmla="*/ 81479 w 1726455"/>
                <a:gd name="connsiteY6" fmla="*/ 433751 h 2687179"/>
                <a:gd name="connsiteX7" fmla="*/ 0 w 1726455"/>
                <a:gd name="connsiteY7" fmla="*/ 384251 h 2687179"/>
                <a:gd name="connsiteX8" fmla="*/ 237893 w 1726455"/>
                <a:gd name="connsiteY8" fmla="*/ 0 h 26871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455" h="2687179">
                  <a:moveTo>
                    <a:pt x="237893" y="0"/>
                  </a:moveTo>
                  <a:lnTo>
                    <a:pt x="337650" y="60604"/>
                  </a:lnTo>
                  <a:cubicBezTo>
                    <a:pt x="1175556" y="626681"/>
                    <a:pt x="1726455" y="1585322"/>
                    <a:pt x="1726455" y="2672633"/>
                  </a:cubicBezTo>
                  <a:lnTo>
                    <a:pt x="1726087" y="2687179"/>
                  </a:lnTo>
                  <a:lnTo>
                    <a:pt x="1271175" y="2686658"/>
                  </a:lnTo>
                  <a:lnTo>
                    <a:pt x="1271883" y="2672633"/>
                  </a:lnTo>
                  <a:cubicBezTo>
                    <a:pt x="1271883" y="1740652"/>
                    <a:pt x="799684" y="918960"/>
                    <a:pt x="81479" y="433751"/>
                  </a:cubicBezTo>
                  <a:lnTo>
                    <a:pt x="0" y="384251"/>
                  </a:lnTo>
                  <a:lnTo>
                    <a:pt x="23789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8" name="Freeform 177">
              <a:extLst>
                <a:ext uri="{FF2B5EF4-FFF2-40B4-BE49-F238E27FC236}">
                  <a16:creationId xmlns:a16="http://schemas.microsoft.com/office/drawing/2014/main" id="{00000000-0008-0000-0800-0000B2000000}"/>
                </a:ext>
              </a:extLst>
            </xdr:cNvPr>
            <xdr:cNvSpPr/>
          </xdr:nvSpPr>
          <xdr:spPr>
            <a:xfrm>
              <a:off x="1498429" y="5443076"/>
              <a:ext cx="3305233" cy="856924"/>
            </a:xfrm>
            <a:custGeom>
              <a:avLst/>
              <a:gdLst>
                <a:gd name="connsiteX0" fmla="*/ 3067391 w 3305233"/>
                <a:gd name="connsiteY0" fmla="*/ 0 h 856924"/>
                <a:gd name="connsiteX1" fmla="*/ 3305233 w 3305233"/>
                <a:gd name="connsiteY1" fmla="*/ 384282 h 856924"/>
                <a:gd name="connsiteX2" fmla="*/ 3153049 w 3305233"/>
                <a:gd name="connsiteY2" fmla="*/ 476736 h 856924"/>
                <a:gd name="connsiteX3" fmla="*/ 1651572 w 3305233"/>
                <a:gd name="connsiteY3" fmla="*/ 856924 h 856924"/>
                <a:gd name="connsiteX4" fmla="*/ 150095 w 3305233"/>
                <a:gd name="connsiteY4" fmla="*/ 476736 h 856924"/>
                <a:gd name="connsiteX5" fmla="*/ 0 w 3305233"/>
                <a:gd name="connsiteY5" fmla="*/ 385551 h 856924"/>
                <a:gd name="connsiteX6" fmla="*/ 235394 w 3305233"/>
                <a:gd name="connsiteY6" fmla="*/ 5337 h 856924"/>
                <a:gd name="connsiteX7" fmla="*/ 360020 w 3305233"/>
                <a:gd name="connsiteY7" fmla="*/ 81049 h 856924"/>
                <a:gd name="connsiteX8" fmla="*/ 1647000 w 3305233"/>
                <a:gd name="connsiteY8" fmla="*/ 406924 h 856924"/>
                <a:gd name="connsiteX9" fmla="*/ 2933980 w 3305233"/>
                <a:gd name="connsiteY9" fmla="*/ 81049 h 856924"/>
                <a:gd name="connsiteX10" fmla="*/ 3067391 w 3305233"/>
                <a:gd name="connsiteY10" fmla="*/ 0 h 8569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5233" h="856924">
                  <a:moveTo>
                    <a:pt x="3067391" y="0"/>
                  </a:moveTo>
                  <a:lnTo>
                    <a:pt x="3305233" y="384282"/>
                  </a:lnTo>
                  <a:lnTo>
                    <a:pt x="3153049" y="476736"/>
                  </a:lnTo>
                  <a:cubicBezTo>
                    <a:pt x="2706715" y="719199"/>
                    <a:pt x="2195228" y="856924"/>
                    <a:pt x="1651572" y="856924"/>
                  </a:cubicBezTo>
                  <a:cubicBezTo>
                    <a:pt x="1107917" y="856924"/>
                    <a:pt x="596429" y="719199"/>
                    <a:pt x="150095" y="476736"/>
                  </a:cubicBezTo>
                  <a:lnTo>
                    <a:pt x="0" y="385551"/>
                  </a:lnTo>
                  <a:lnTo>
                    <a:pt x="235394" y="5337"/>
                  </a:lnTo>
                  <a:lnTo>
                    <a:pt x="360020" y="81049"/>
                  </a:lnTo>
                  <a:cubicBezTo>
                    <a:pt x="742592" y="288874"/>
                    <a:pt x="1181010" y="406924"/>
                    <a:pt x="1647000" y="406924"/>
                  </a:cubicBezTo>
                  <a:cubicBezTo>
                    <a:pt x="2112991" y="406924"/>
                    <a:pt x="2551409" y="288874"/>
                    <a:pt x="2933980" y="81049"/>
                  </a:cubicBezTo>
                  <a:lnTo>
                    <a:pt x="306739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9" name="Freeform 178">
              <a:extLst>
                <a:ext uri="{FF2B5EF4-FFF2-40B4-BE49-F238E27FC236}">
                  <a16:creationId xmlns:a16="http://schemas.microsoft.com/office/drawing/2014/main" id="{00000000-0008-0000-0800-0000B3000000}"/>
                </a:ext>
              </a:extLst>
            </xdr:cNvPr>
            <xdr:cNvSpPr/>
          </xdr:nvSpPr>
          <xdr:spPr>
            <a:xfrm>
              <a:off x="1491374" y="0"/>
              <a:ext cx="3320064" cy="861618"/>
            </a:xfrm>
            <a:custGeom>
              <a:avLst/>
              <a:gdLst>
                <a:gd name="connsiteX0" fmla="*/ 1658626 w 3320064"/>
                <a:gd name="connsiteY0" fmla="*/ 0 h 861618"/>
                <a:gd name="connsiteX1" fmla="*/ 3160103 w 3320064"/>
                <a:gd name="connsiteY1" fmla="*/ 380188 h 861618"/>
                <a:gd name="connsiteX2" fmla="*/ 3320064 w 3320064"/>
                <a:gd name="connsiteY2" fmla="*/ 477367 h 861618"/>
                <a:gd name="connsiteX3" fmla="*/ 3082171 w 3320064"/>
                <a:gd name="connsiteY3" fmla="*/ 861618 h 861618"/>
                <a:gd name="connsiteX4" fmla="*/ 2941034 w 3320064"/>
                <a:gd name="connsiteY4" fmla="*/ 775875 h 861618"/>
                <a:gd name="connsiteX5" fmla="*/ 1654054 w 3320064"/>
                <a:gd name="connsiteY5" fmla="*/ 450000 h 861618"/>
                <a:gd name="connsiteX6" fmla="*/ 367074 w 3320064"/>
                <a:gd name="connsiteY6" fmla="*/ 775875 h 861618"/>
                <a:gd name="connsiteX7" fmla="*/ 235342 w 3320064"/>
                <a:gd name="connsiteY7" fmla="*/ 855904 h 861618"/>
                <a:gd name="connsiteX8" fmla="*/ 0 w 3320064"/>
                <a:gd name="connsiteY8" fmla="*/ 475659 h 861618"/>
                <a:gd name="connsiteX9" fmla="*/ 157149 w 3320064"/>
                <a:gd name="connsiteY9" fmla="*/ 380188 h 861618"/>
                <a:gd name="connsiteX10" fmla="*/ 1658626 w 3320064"/>
                <a:gd name="connsiteY10" fmla="*/ 0 h 861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20064" h="861618">
                  <a:moveTo>
                    <a:pt x="1658626" y="0"/>
                  </a:moveTo>
                  <a:cubicBezTo>
                    <a:pt x="2202282" y="0"/>
                    <a:pt x="2713769" y="137725"/>
                    <a:pt x="3160103" y="380188"/>
                  </a:cubicBezTo>
                  <a:lnTo>
                    <a:pt x="3320064" y="477367"/>
                  </a:lnTo>
                  <a:lnTo>
                    <a:pt x="3082171" y="861618"/>
                  </a:lnTo>
                  <a:lnTo>
                    <a:pt x="2941034" y="775875"/>
                  </a:lnTo>
                  <a:cubicBezTo>
                    <a:pt x="2558463" y="568050"/>
                    <a:pt x="2120045" y="450000"/>
                    <a:pt x="1654054" y="450000"/>
                  </a:cubicBezTo>
                  <a:cubicBezTo>
                    <a:pt x="1188064" y="450000"/>
                    <a:pt x="749646" y="568050"/>
                    <a:pt x="367074" y="775875"/>
                  </a:cubicBezTo>
                  <a:lnTo>
                    <a:pt x="235342" y="855904"/>
                  </a:lnTo>
                  <a:lnTo>
                    <a:pt x="0" y="475659"/>
                  </a:lnTo>
                  <a:lnTo>
                    <a:pt x="157149" y="380188"/>
                  </a:lnTo>
                  <a:cubicBezTo>
                    <a:pt x="603483" y="137725"/>
                    <a:pt x="1114971" y="0"/>
                    <a:pt x="165862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0" name="Freeform 179">
              <a:extLst>
                <a:ext uri="{FF2B5EF4-FFF2-40B4-BE49-F238E27FC236}">
                  <a16:creationId xmlns:a16="http://schemas.microsoft.com/office/drawing/2014/main" id="{00000000-0008-0000-0800-0000B4000000}"/>
                </a:ext>
              </a:extLst>
            </xdr:cNvPr>
            <xdr:cNvSpPr/>
          </xdr:nvSpPr>
          <xdr:spPr>
            <a:xfrm>
              <a:off x="186" y="3157323"/>
              <a:ext cx="1733637" cy="2671305"/>
            </a:xfrm>
            <a:custGeom>
              <a:avLst/>
              <a:gdLst>
                <a:gd name="connsiteX0" fmla="*/ 0 w 1733637"/>
                <a:gd name="connsiteY0" fmla="*/ 0 h 2671305"/>
                <a:gd name="connsiteX1" fmla="*/ 445639 w 1733637"/>
                <a:gd name="connsiteY1" fmla="*/ 511 h 2671305"/>
                <a:gd name="connsiteX2" fmla="*/ 459183 w 1733637"/>
                <a:gd name="connsiteY2" fmla="*/ 268737 h 2671305"/>
                <a:gd name="connsiteX3" fmla="*/ 1635647 w 1733637"/>
                <a:gd name="connsiteY3" fmla="*/ 2231560 h 2671305"/>
                <a:gd name="connsiteX4" fmla="*/ 1733637 w 1733637"/>
                <a:gd name="connsiteY4" fmla="*/ 2291091 h 2671305"/>
                <a:gd name="connsiteX5" fmla="*/ 1498243 w 1733637"/>
                <a:gd name="connsiteY5" fmla="*/ 2671305 h 2671305"/>
                <a:gd name="connsiteX6" fmla="*/ 1388620 w 1733637"/>
                <a:gd name="connsiteY6" fmla="*/ 2604707 h 2671305"/>
                <a:gd name="connsiteX7" fmla="*/ 3914 w 1733637"/>
                <a:gd name="connsiteY7" fmla="*/ 154777 h 2671305"/>
                <a:gd name="connsiteX8" fmla="*/ 0 w 1733637"/>
                <a:gd name="connsiteY8" fmla="*/ 0 h 26713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637" h="2671305">
                  <a:moveTo>
                    <a:pt x="0" y="0"/>
                  </a:moveTo>
                  <a:lnTo>
                    <a:pt x="445639" y="511"/>
                  </a:lnTo>
                  <a:lnTo>
                    <a:pt x="459183" y="268737"/>
                  </a:lnTo>
                  <a:cubicBezTo>
                    <a:pt x="542143" y="1085633"/>
                    <a:pt x="989263" y="1794872"/>
                    <a:pt x="1635647" y="2231560"/>
                  </a:cubicBezTo>
                  <a:lnTo>
                    <a:pt x="1733637" y="2291091"/>
                  </a:lnTo>
                  <a:lnTo>
                    <a:pt x="1498243" y="2671305"/>
                  </a:lnTo>
                  <a:lnTo>
                    <a:pt x="1388620" y="2604707"/>
                  </a:lnTo>
                  <a:cubicBezTo>
                    <a:pt x="592610" y="2066934"/>
                    <a:pt x="55623" y="1174872"/>
                    <a:pt x="3914" y="15477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1" name="Freeform 180">
              <a:extLst>
                <a:ext uri="{FF2B5EF4-FFF2-40B4-BE49-F238E27FC236}">
                  <a16:creationId xmlns:a16="http://schemas.microsoft.com/office/drawing/2014/main" id="{00000000-0008-0000-0800-0000B5000000}"/>
                </a:ext>
              </a:extLst>
            </xdr:cNvPr>
            <xdr:cNvSpPr/>
          </xdr:nvSpPr>
          <xdr:spPr>
            <a:xfrm>
              <a:off x="4565820" y="3164026"/>
              <a:ext cx="1733813" cy="2663333"/>
            </a:xfrm>
            <a:custGeom>
              <a:avLst/>
              <a:gdLst>
                <a:gd name="connsiteX0" fmla="*/ 1278901 w 1733813"/>
                <a:gd name="connsiteY0" fmla="*/ 0 h 2663333"/>
                <a:gd name="connsiteX1" fmla="*/ 1733813 w 1733813"/>
                <a:gd name="connsiteY1" fmla="*/ 521 h 2663333"/>
                <a:gd name="connsiteX2" fmla="*/ 1730082 w 1733813"/>
                <a:gd name="connsiteY2" fmla="*/ 148074 h 2663333"/>
                <a:gd name="connsiteX3" fmla="*/ 345376 w 1733813"/>
                <a:gd name="connsiteY3" fmla="*/ 2598004 h 2663333"/>
                <a:gd name="connsiteX4" fmla="*/ 237842 w 1733813"/>
                <a:gd name="connsiteY4" fmla="*/ 2663333 h 2663333"/>
                <a:gd name="connsiteX5" fmla="*/ 0 w 1733813"/>
                <a:gd name="connsiteY5" fmla="*/ 2279051 h 2663333"/>
                <a:gd name="connsiteX6" fmla="*/ 89205 w 1733813"/>
                <a:gd name="connsiteY6" fmla="*/ 2224857 h 2663333"/>
                <a:gd name="connsiteX7" fmla="*/ 1265669 w 1733813"/>
                <a:gd name="connsiteY7" fmla="*/ 262034 h 2663333"/>
                <a:gd name="connsiteX8" fmla="*/ 1278901 w 1733813"/>
                <a:gd name="connsiteY8" fmla="*/ 0 h 2663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813" h="2663333">
                  <a:moveTo>
                    <a:pt x="1278901" y="0"/>
                  </a:moveTo>
                  <a:lnTo>
                    <a:pt x="1733813" y="521"/>
                  </a:lnTo>
                  <a:lnTo>
                    <a:pt x="1730082" y="148074"/>
                  </a:lnTo>
                  <a:cubicBezTo>
                    <a:pt x="1678374" y="1168169"/>
                    <a:pt x="1141386" y="2060231"/>
                    <a:pt x="345376" y="2598004"/>
                  </a:cubicBezTo>
                  <a:lnTo>
                    <a:pt x="237842" y="2663333"/>
                  </a:lnTo>
                  <a:lnTo>
                    <a:pt x="0" y="2279051"/>
                  </a:lnTo>
                  <a:lnTo>
                    <a:pt x="89205" y="2224857"/>
                  </a:lnTo>
                  <a:cubicBezTo>
                    <a:pt x="735589" y="1788169"/>
                    <a:pt x="1182709" y="1078930"/>
                    <a:pt x="1265669" y="262034"/>
                  </a:cubicBezTo>
                  <a:lnTo>
                    <a:pt x="127890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2" name="SC.DP.5">
              <a:extLst>
                <a:ext uri="{FF2B5EF4-FFF2-40B4-BE49-F238E27FC236}">
                  <a16:creationId xmlns:a16="http://schemas.microsoft.com/office/drawing/2014/main" id="{00000000-0008-0000-0800-0000B6000000}"/>
                </a:ext>
              </a:extLst>
            </xdr:cNvPr>
            <xdr:cNvSpPr/>
          </xdr:nvSpPr>
          <xdr:spPr>
            <a:xfrm>
              <a:off x="1726717" y="490708"/>
              <a:ext cx="1048782" cy="823913"/>
            </a:xfrm>
            <a:custGeom>
              <a:avLst/>
              <a:gdLst>
                <a:gd name="connsiteX0" fmla="*/ 955369 w 1048782"/>
                <a:gd name="connsiteY0" fmla="*/ 0 h 823913"/>
                <a:gd name="connsiteX1" fmla="*/ 1048782 w 1048782"/>
                <a:gd name="connsiteY1" fmla="*/ 531739 h 823913"/>
                <a:gd name="connsiteX2" fmla="*/ 1009818 w 1048782"/>
                <a:gd name="connsiteY2" fmla="*/ 537941 h 823913"/>
                <a:gd name="connsiteX3" fmla="*/ 389127 w 1048782"/>
                <a:gd name="connsiteY3" fmla="*/ 759992 h 823913"/>
                <a:gd name="connsiteX4" fmla="*/ 283910 w 1048782"/>
                <a:gd name="connsiteY4" fmla="*/ 823913 h 823913"/>
                <a:gd name="connsiteX5" fmla="*/ 0 w 1048782"/>
                <a:gd name="connsiteY5" fmla="*/ 365197 h 823913"/>
                <a:gd name="connsiteX6" fmla="*/ 131732 w 1048782"/>
                <a:gd name="connsiteY6" fmla="*/ 285168 h 823913"/>
                <a:gd name="connsiteX7" fmla="*/ 907596 w 1048782"/>
                <a:gd name="connsiteY7" fmla="*/ 7604 h 823913"/>
                <a:gd name="connsiteX8" fmla="*/ 955369 w 1048782"/>
                <a:gd name="connsiteY8" fmla="*/ 0 h 8239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8782" h="823913">
                  <a:moveTo>
                    <a:pt x="955369" y="0"/>
                  </a:moveTo>
                  <a:lnTo>
                    <a:pt x="1048782" y="531739"/>
                  </a:lnTo>
                  <a:lnTo>
                    <a:pt x="1009818" y="537941"/>
                  </a:lnTo>
                  <a:cubicBezTo>
                    <a:pt x="789151" y="580222"/>
                    <a:pt x="580413" y="656080"/>
                    <a:pt x="389127" y="759992"/>
                  </a:cubicBezTo>
                  <a:lnTo>
                    <a:pt x="283910" y="823913"/>
                  </a:lnTo>
                  <a:lnTo>
                    <a:pt x="0" y="365197"/>
                  </a:lnTo>
                  <a:lnTo>
                    <a:pt x="131732" y="285168"/>
                  </a:lnTo>
                  <a:cubicBezTo>
                    <a:pt x="370840" y="155277"/>
                    <a:pt x="631762" y="60455"/>
                    <a:pt x="907596" y="7604"/>
                  </a:cubicBezTo>
                  <a:lnTo>
                    <a:pt x="9553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3" name="SC.NU.5">
              <a:extLst>
                <a:ext uri="{FF2B5EF4-FFF2-40B4-BE49-F238E27FC236}">
                  <a16:creationId xmlns:a16="http://schemas.microsoft.com/office/drawing/2014/main" id="{00000000-0008-0000-0800-0000B7000000}"/>
                </a:ext>
              </a:extLst>
            </xdr:cNvPr>
            <xdr:cNvSpPr/>
          </xdr:nvSpPr>
          <xdr:spPr>
            <a:xfrm>
              <a:off x="3602435" y="511430"/>
              <a:ext cx="971111" cy="808868"/>
            </a:xfrm>
            <a:custGeom>
              <a:avLst/>
              <a:gdLst>
                <a:gd name="connsiteX0" fmla="*/ 112621 w 971111"/>
                <a:gd name="connsiteY0" fmla="*/ 0 h 808868"/>
                <a:gd name="connsiteX1" fmla="*/ 217767 w 971111"/>
                <a:gd name="connsiteY1" fmla="*/ 23574 h 808868"/>
                <a:gd name="connsiteX2" fmla="*/ 829974 w 971111"/>
                <a:gd name="connsiteY2" fmla="*/ 264446 h 808868"/>
                <a:gd name="connsiteX3" fmla="*/ 971111 w 971111"/>
                <a:gd name="connsiteY3" fmla="*/ 350189 h 808868"/>
                <a:gd name="connsiteX4" fmla="*/ 687138 w 971111"/>
                <a:gd name="connsiteY4" fmla="*/ 808868 h 808868"/>
                <a:gd name="connsiteX5" fmla="*/ 687137 w 971111"/>
                <a:gd name="connsiteY5" fmla="*/ 808867 h 808868"/>
                <a:gd name="connsiteX6" fmla="*/ 687137 w 971111"/>
                <a:gd name="connsiteY6" fmla="*/ 808867 h 808868"/>
                <a:gd name="connsiteX7" fmla="*/ 572577 w 971111"/>
                <a:gd name="connsiteY7" fmla="*/ 739270 h 808868"/>
                <a:gd name="connsiteX8" fmla="*/ 82811 w 971111"/>
                <a:gd name="connsiteY8" fmla="*/ 546572 h 808868"/>
                <a:gd name="connsiteX9" fmla="*/ 0 w 971111"/>
                <a:gd name="connsiteY9" fmla="*/ 528006 h 808868"/>
                <a:gd name="connsiteX10" fmla="*/ 112621 w 971111"/>
                <a:gd name="connsiteY10" fmla="*/ 0 h 8088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71111" h="808868">
                  <a:moveTo>
                    <a:pt x="112621" y="0"/>
                  </a:moveTo>
                  <a:lnTo>
                    <a:pt x="217767" y="23574"/>
                  </a:lnTo>
                  <a:cubicBezTo>
                    <a:pt x="433441" y="79065"/>
                    <a:pt x="638689" y="160534"/>
                    <a:pt x="829974" y="264446"/>
                  </a:cubicBezTo>
                  <a:lnTo>
                    <a:pt x="971111" y="350189"/>
                  </a:lnTo>
                  <a:lnTo>
                    <a:pt x="687138" y="808868"/>
                  </a:lnTo>
                  <a:lnTo>
                    <a:pt x="687137" y="808867"/>
                  </a:lnTo>
                  <a:lnTo>
                    <a:pt x="687137" y="808867"/>
                  </a:lnTo>
                  <a:lnTo>
                    <a:pt x="572577" y="739270"/>
                  </a:lnTo>
                  <a:cubicBezTo>
                    <a:pt x="419549" y="656140"/>
                    <a:pt x="255351" y="590965"/>
                    <a:pt x="82811" y="546572"/>
                  </a:cubicBezTo>
                  <a:lnTo>
                    <a:pt x="0" y="528006"/>
                  </a:lnTo>
                  <a:lnTo>
                    <a:pt x="11262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4" name="Freeform 183">
              <a:extLst>
                <a:ext uri="{FF2B5EF4-FFF2-40B4-BE49-F238E27FC236}">
                  <a16:creationId xmlns:a16="http://schemas.microsoft.com/office/drawing/2014/main" id="{00000000-0008-0000-0800-0000B8000000}"/>
                </a:ext>
              </a:extLst>
            </xdr:cNvPr>
            <xdr:cNvSpPr/>
          </xdr:nvSpPr>
          <xdr:spPr>
            <a:xfrm>
              <a:off x="2775499" y="990000"/>
              <a:ext cx="826936" cy="49437"/>
            </a:xfrm>
            <a:custGeom>
              <a:avLst/>
              <a:gdLst>
                <a:gd name="connsiteX0" fmla="*/ 369929 w 826936"/>
                <a:gd name="connsiteY0" fmla="*/ 0 h 49437"/>
                <a:gd name="connsiteX1" fmla="*/ 778822 w 826936"/>
                <a:gd name="connsiteY1" fmla="*/ 38649 h 49437"/>
                <a:gd name="connsiteX2" fmla="*/ 826936 w 826936"/>
                <a:gd name="connsiteY2" fmla="*/ 49436 h 49437"/>
                <a:gd name="connsiteX3" fmla="*/ 826935 w 826936"/>
                <a:gd name="connsiteY3" fmla="*/ 49437 h 49437"/>
                <a:gd name="connsiteX4" fmla="*/ 778823 w 826936"/>
                <a:gd name="connsiteY4" fmla="*/ 38650 h 49437"/>
                <a:gd name="connsiteX5" fmla="*/ 369930 w 826936"/>
                <a:gd name="connsiteY5" fmla="*/ 1 h 49437"/>
                <a:gd name="connsiteX6" fmla="*/ 94825 w 826936"/>
                <a:gd name="connsiteY6" fmla="*/ 17355 h 49437"/>
                <a:gd name="connsiteX7" fmla="*/ 1 w 826936"/>
                <a:gd name="connsiteY7" fmla="*/ 32448 h 49437"/>
                <a:gd name="connsiteX8" fmla="*/ 0 w 826936"/>
                <a:gd name="connsiteY8" fmla="*/ 32447 h 49437"/>
                <a:gd name="connsiteX9" fmla="*/ 94824 w 826936"/>
                <a:gd name="connsiteY9" fmla="*/ 17354 h 49437"/>
                <a:gd name="connsiteX10" fmla="*/ 369929 w 826936"/>
                <a:gd name="connsiteY10" fmla="*/ 0 h 494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6" h="49437">
                  <a:moveTo>
                    <a:pt x="369929" y="0"/>
                  </a:moveTo>
                  <a:cubicBezTo>
                    <a:pt x="509726" y="0"/>
                    <a:pt x="646421" y="13281"/>
                    <a:pt x="778822" y="38649"/>
                  </a:cubicBezTo>
                  <a:lnTo>
                    <a:pt x="826936" y="49436"/>
                  </a:lnTo>
                  <a:lnTo>
                    <a:pt x="826935" y="49437"/>
                  </a:lnTo>
                  <a:lnTo>
                    <a:pt x="778823" y="38650"/>
                  </a:lnTo>
                  <a:cubicBezTo>
                    <a:pt x="646422" y="13282"/>
                    <a:pt x="509727" y="1"/>
                    <a:pt x="369930" y="1"/>
                  </a:cubicBezTo>
                  <a:cubicBezTo>
                    <a:pt x="276732" y="1"/>
                    <a:pt x="184913" y="5904"/>
                    <a:pt x="94825" y="17355"/>
                  </a:cubicBezTo>
                  <a:lnTo>
                    <a:pt x="1" y="32448"/>
                  </a:lnTo>
                  <a:lnTo>
                    <a:pt x="0" y="32447"/>
                  </a:lnTo>
                  <a:lnTo>
                    <a:pt x="94824" y="17354"/>
                  </a:lnTo>
                  <a:cubicBezTo>
                    <a:pt x="184912" y="5903"/>
                    <a:pt x="276731" y="0"/>
                    <a:pt x="36992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5" name="SC.DP.4">
              <a:extLst>
                <a:ext uri="{FF2B5EF4-FFF2-40B4-BE49-F238E27FC236}">
                  <a16:creationId xmlns:a16="http://schemas.microsoft.com/office/drawing/2014/main" id="{00000000-0008-0000-0800-0000B9000000}"/>
                </a:ext>
              </a:extLst>
            </xdr:cNvPr>
            <xdr:cNvSpPr/>
          </xdr:nvSpPr>
          <xdr:spPr>
            <a:xfrm>
              <a:off x="2010626" y="1022448"/>
              <a:ext cx="843124" cy="674438"/>
            </a:xfrm>
            <a:custGeom>
              <a:avLst/>
              <a:gdLst>
                <a:gd name="connsiteX0" fmla="*/ 764874 w 843124"/>
                <a:gd name="connsiteY0" fmla="*/ 0 h 674438"/>
                <a:gd name="connsiteX1" fmla="*/ 843124 w 843124"/>
                <a:gd name="connsiteY1" fmla="*/ 445428 h 674438"/>
                <a:gd name="connsiteX2" fmla="*/ 707446 w 843124"/>
                <a:gd name="connsiteY2" fmla="*/ 471387 h 674438"/>
                <a:gd name="connsiteX3" fmla="*/ 319714 w 843124"/>
                <a:gd name="connsiteY3" fmla="*/ 623940 h 674438"/>
                <a:gd name="connsiteX4" fmla="*/ 236592 w 843124"/>
                <a:gd name="connsiteY4" fmla="*/ 674438 h 674438"/>
                <a:gd name="connsiteX5" fmla="*/ 0 w 843124"/>
                <a:gd name="connsiteY5" fmla="*/ 292173 h 674438"/>
                <a:gd name="connsiteX6" fmla="*/ 1 w 843124"/>
                <a:gd name="connsiteY6" fmla="*/ 292173 h 674438"/>
                <a:gd name="connsiteX7" fmla="*/ 1 w 843124"/>
                <a:gd name="connsiteY7" fmla="*/ 292174 h 674438"/>
                <a:gd name="connsiteX8" fmla="*/ 105219 w 843124"/>
                <a:gd name="connsiteY8" fmla="*/ 228253 h 674438"/>
                <a:gd name="connsiteX9" fmla="*/ 725910 w 843124"/>
                <a:gd name="connsiteY9" fmla="*/ 6202 h 674438"/>
                <a:gd name="connsiteX10" fmla="*/ 764874 w 843124"/>
                <a:gd name="connsiteY10" fmla="*/ 0 h 674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43124" h="674438">
                  <a:moveTo>
                    <a:pt x="764874" y="0"/>
                  </a:moveTo>
                  <a:lnTo>
                    <a:pt x="843124" y="445428"/>
                  </a:lnTo>
                  <a:lnTo>
                    <a:pt x="707446" y="471387"/>
                  </a:lnTo>
                  <a:cubicBezTo>
                    <a:pt x="570852" y="506532"/>
                    <a:pt x="440862" y="558129"/>
                    <a:pt x="319714" y="623940"/>
                  </a:cubicBezTo>
                  <a:lnTo>
                    <a:pt x="236592" y="674438"/>
                  </a:lnTo>
                  <a:lnTo>
                    <a:pt x="0" y="292173"/>
                  </a:lnTo>
                  <a:lnTo>
                    <a:pt x="1" y="292173"/>
                  </a:lnTo>
                  <a:lnTo>
                    <a:pt x="1" y="292174"/>
                  </a:lnTo>
                  <a:lnTo>
                    <a:pt x="105219" y="228253"/>
                  </a:lnTo>
                  <a:cubicBezTo>
                    <a:pt x="296505" y="124341"/>
                    <a:pt x="505243" y="48483"/>
                    <a:pt x="725910" y="6202"/>
                  </a:cubicBezTo>
                  <a:lnTo>
                    <a:pt x="76487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6" name="SC.NU.4">
              <a:extLst>
                <a:ext uri="{FF2B5EF4-FFF2-40B4-BE49-F238E27FC236}">
                  <a16:creationId xmlns:a16="http://schemas.microsoft.com/office/drawing/2014/main" id="{00000000-0008-0000-0800-0000BA000000}"/>
                </a:ext>
              </a:extLst>
            </xdr:cNvPr>
            <xdr:cNvSpPr/>
          </xdr:nvSpPr>
          <xdr:spPr>
            <a:xfrm>
              <a:off x="3508151" y="1039437"/>
              <a:ext cx="781421" cy="663093"/>
            </a:xfrm>
            <a:custGeom>
              <a:avLst/>
              <a:gdLst>
                <a:gd name="connsiteX0" fmla="*/ 94283 w 781421"/>
                <a:gd name="connsiteY0" fmla="*/ 0 h 663093"/>
                <a:gd name="connsiteX1" fmla="*/ 177096 w 781421"/>
                <a:gd name="connsiteY1" fmla="*/ 18567 h 663093"/>
                <a:gd name="connsiteX2" fmla="*/ 666862 w 781421"/>
                <a:gd name="connsiteY2" fmla="*/ 211264 h 663093"/>
                <a:gd name="connsiteX3" fmla="*/ 781421 w 781421"/>
                <a:gd name="connsiteY3" fmla="*/ 280860 h 663093"/>
                <a:gd name="connsiteX4" fmla="*/ 544778 w 781421"/>
                <a:gd name="connsiteY4" fmla="*/ 663093 h 663093"/>
                <a:gd name="connsiteX5" fmla="*/ 452365 w 781421"/>
                <a:gd name="connsiteY5" fmla="*/ 606951 h 663093"/>
                <a:gd name="connsiteX6" fmla="*/ 64633 w 781421"/>
                <a:gd name="connsiteY6" fmla="*/ 454398 h 663093"/>
                <a:gd name="connsiteX7" fmla="*/ 0 w 781421"/>
                <a:gd name="connsiteY7" fmla="*/ 442032 h 663093"/>
                <a:gd name="connsiteX8" fmla="*/ 94283 w 781421"/>
                <a:gd name="connsiteY8" fmla="*/ 0 h 6630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81421" h="663093">
                  <a:moveTo>
                    <a:pt x="94283" y="0"/>
                  </a:moveTo>
                  <a:lnTo>
                    <a:pt x="177096" y="18567"/>
                  </a:lnTo>
                  <a:cubicBezTo>
                    <a:pt x="349636" y="62959"/>
                    <a:pt x="513834" y="128134"/>
                    <a:pt x="666862" y="211264"/>
                  </a:cubicBezTo>
                  <a:lnTo>
                    <a:pt x="781421" y="280860"/>
                  </a:lnTo>
                  <a:lnTo>
                    <a:pt x="544778" y="663093"/>
                  </a:lnTo>
                  <a:lnTo>
                    <a:pt x="452365" y="606951"/>
                  </a:lnTo>
                  <a:cubicBezTo>
                    <a:pt x="331217" y="541140"/>
                    <a:pt x="201227" y="489543"/>
                    <a:pt x="64633" y="454398"/>
                  </a:cubicBezTo>
                  <a:lnTo>
                    <a:pt x="0" y="442032"/>
                  </a:lnTo>
                  <a:lnTo>
                    <a:pt x="9428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7" name="Freeform 186">
              <a:extLst>
                <a:ext uri="{FF2B5EF4-FFF2-40B4-BE49-F238E27FC236}">
                  <a16:creationId xmlns:a16="http://schemas.microsoft.com/office/drawing/2014/main" id="{00000000-0008-0000-0800-0000BB000000}"/>
                </a:ext>
              </a:extLst>
            </xdr:cNvPr>
            <xdr:cNvSpPr/>
          </xdr:nvSpPr>
          <xdr:spPr>
            <a:xfrm>
              <a:off x="2853750" y="1440000"/>
              <a:ext cx="654401" cy="41470"/>
            </a:xfrm>
            <a:custGeom>
              <a:avLst/>
              <a:gdLst>
                <a:gd name="connsiteX0" fmla="*/ 291678 w 654401"/>
                <a:gd name="connsiteY0" fmla="*/ 0 h 41470"/>
                <a:gd name="connsiteX1" fmla="*/ 509469 w 654401"/>
                <a:gd name="connsiteY1" fmla="*/ 13739 h 41470"/>
                <a:gd name="connsiteX2" fmla="*/ 654401 w 654401"/>
                <a:gd name="connsiteY2" fmla="*/ 41469 h 41470"/>
                <a:gd name="connsiteX3" fmla="*/ 654401 w 654401"/>
                <a:gd name="connsiteY3" fmla="*/ 41470 h 41470"/>
                <a:gd name="connsiteX4" fmla="*/ 509470 w 654401"/>
                <a:gd name="connsiteY4" fmla="*/ 13740 h 41470"/>
                <a:gd name="connsiteX5" fmla="*/ 291679 w 654401"/>
                <a:gd name="connsiteY5" fmla="*/ 1 h 41470"/>
                <a:gd name="connsiteX6" fmla="*/ 73888 w 654401"/>
                <a:gd name="connsiteY6" fmla="*/ 13740 h 41470"/>
                <a:gd name="connsiteX7" fmla="*/ 1 w 654401"/>
                <a:gd name="connsiteY7" fmla="*/ 27877 h 41470"/>
                <a:gd name="connsiteX8" fmla="*/ 0 w 654401"/>
                <a:gd name="connsiteY8" fmla="*/ 27876 h 41470"/>
                <a:gd name="connsiteX9" fmla="*/ 73887 w 654401"/>
                <a:gd name="connsiteY9" fmla="*/ 13739 h 41470"/>
                <a:gd name="connsiteX10" fmla="*/ 291678 w 654401"/>
                <a:gd name="connsiteY10" fmla="*/ 0 h 41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1" h="41470">
                  <a:moveTo>
                    <a:pt x="291678" y="0"/>
                  </a:moveTo>
                  <a:cubicBezTo>
                    <a:pt x="365460" y="0"/>
                    <a:pt x="438150" y="4673"/>
                    <a:pt x="509469" y="13739"/>
                  </a:cubicBezTo>
                  <a:lnTo>
                    <a:pt x="654401" y="41469"/>
                  </a:lnTo>
                  <a:lnTo>
                    <a:pt x="654401" y="41470"/>
                  </a:lnTo>
                  <a:lnTo>
                    <a:pt x="509470" y="13740"/>
                  </a:lnTo>
                  <a:cubicBezTo>
                    <a:pt x="438151" y="4674"/>
                    <a:pt x="365461" y="1"/>
                    <a:pt x="291679" y="1"/>
                  </a:cubicBezTo>
                  <a:cubicBezTo>
                    <a:pt x="217897" y="1"/>
                    <a:pt x="145207" y="4674"/>
                    <a:pt x="73888" y="13740"/>
                  </a:cubicBezTo>
                  <a:lnTo>
                    <a:pt x="1" y="27877"/>
                  </a:lnTo>
                  <a:lnTo>
                    <a:pt x="0" y="27876"/>
                  </a:lnTo>
                  <a:lnTo>
                    <a:pt x="73887" y="13739"/>
                  </a:lnTo>
                  <a:cubicBezTo>
                    <a:pt x="145206" y="4673"/>
                    <a:pt x="217896" y="0"/>
                    <a:pt x="291678"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8" name="SC.DP.3">
              <a:extLst>
                <a:ext uri="{FF2B5EF4-FFF2-40B4-BE49-F238E27FC236}">
                  <a16:creationId xmlns:a16="http://schemas.microsoft.com/office/drawing/2014/main" id="{00000000-0008-0000-0800-0000BC000000}"/>
                </a:ext>
              </a:extLst>
            </xdr:cNvPr>
            <xdr:cNvSpPr/>
          </xdr:nvSpPr>
          <xdr:spPr>
            <a:xfrm>
              <a:off x="2247219" y="1467877"/>
              <a:ext cx="684264" cy="611274"/>
            </a:xfrm>
            <a:custGeom>
              <a:avLst/>
              <a:gdLst>
                <a:gd name="connsiteX0" fmla="*/ 606532 w 684264"/>
                <a:gd name="connsiteY0" fmla="*/ 0 h 611274"/>
                <a:gd name="connsiteX1" fmla="*/ 684264 w 684264"/>
                <a:gd name="connsiteY1" fmla="*/ 442476 h 611274"/>
                <a:gd name="connsiteX2" fmla="*/ 583317 w 684264"/>
                <a:gd name="connsiteY2" fmla="*/ 461791 h 611274"/>
                <a:gd name="connsiteX3" fmla="*/ 297619 w 684264"/>
                <a:gd name="connsiteY3" fmla="*/ 574198 h 611274"/>
                <a:gd name="connsiteX4" fmla="*/ 236592 w 684264"/>
                <a:gd name="connsiteY4" fmla="*/ 611273 h 611274"/>
                <a:gd name="connsiteX5" fmla="*/ 236593 w 684264"/>
                <a:gd name="connsiteY5" fmla="*/ 611274 h 611274"/>
                <a:gd name="connsiteX6" fmla="*/ 236592 w 684264"/>
                <a:gd name="connsiteY6" fmla="*/ 611274 h 611274"/>
                <a:gd name="connsiteX7" fmla="*/ 0 w 684264"/>
                <a:gd name="connsiteY7" fmla="*/ 229010 h 611274"/>
                <a:gd name="connsiteX8" fmla="*/ 83122 w 684264"/>
                <a:gd name="connsiteY8" fmla="*/ 178512 h 611274"/>
                <a:gd name="connsiteX9" fmla="*/ 470854 w 684264"/>
                <a:gd name="connsiteY9" fmla="*/ 25959 h 611274"/>
                <a:gd name="connsiteX10" fmla="*/ 606532 w 684264"/>
                <a:gd name="connsiteY10" fmla="*/ 0 h 611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84264" h="611274">
                  <a:moveTo>
                    <a:pt x="606532" y="0"/>
                  </a:moveTo>
                  <a:lnTo>
                    <a:pt x="684264" y="442476"/>
                  </a:lnTo>
                  <a:lnTo>
                    <a:pt x="583317" y="461791"/>
                  </a:lnTo>
                  <a:cubicBezTo>
                    <a:pt x="482668" y="487687"/>
                    <a:pt x="386886" y="525706"/>
                    <a:pt x="297619" y="574198"/>
                  </a:cubicBezTo>
                  <a:lnTo>
                    <a:pt x="236592" y="611273"/>
                  </a:lnTo>
                  <a:lnTo>
                    <a:pt x="236593" y="611274"/>
                  </a:lnTo>
                  <a:lnTo>
                    <a:pt x="236592" y="611274"/>
                  </a:lnTo>
                  <a:lnTo>
                    <a:pt x="0" y="229010"/>
                  </a:lnTo>
                  <a:lnTo>
                    <a:pt x="83122" y="178512"/>
                  </a:lnTo>
                  <a:cubicBezTo>
                    <a:pt x="204270" y="112701"/>
                    <a:pt x="334260" y="61104"/>
                    <a:pt x="470854" y="25959"/>
                  </a:cubicBezTo>
                  <a:lnTo>
                    <a:pt x="6065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9" name="SC.NU.3">
              <a:extLst>
                <a:ext uri="{FF2B5EF4-FFF2-40B4-BE49-F238E27FC236}">
                  <a16:creationId xmlns:a16="http://schemas.microsoft.com/office/drawing/2014/main" id="{00000000-0008-0000-0800-0000BD000000}"/>
                </a:ext>
              </a:extLst>
            </xdr:cNvPr>
            <xdr:cNvSpPr/>
          </xdr:nvSpPr>
          <xdr:spPr>
            <a:xfrm>
              <a:off x="3414425" y="1481470"/>
              <a:ext cx="638505" cy="603294"/>
            </a:xfrm>
            <a:custGeom>
              <a:avLst/>
              <a:gdLst>
                <a:gd name="connsiteX0" fmla="*/ 93726 w 638505"/>
                <a:gd name="connsiteY0" fmla="*/ 0 h 603294"/>
                <a:gd name="connsiteX1" fmla="*/ 158360 w 638505"/>
                <a:gd name="connsiteY1" fmla="*/ 12366 h 603294"/>
                <a:gd name="connsiteX2" fmla="*/ 546092 w 638505"/>
                <a:gd name="connsiteY2" fmla="*/ 164919 h 603294"/>
                <a:gd name="connsiteX3" fmla="*/ 638505 w 638505"/>
                <a:gd name="connsiteY3" fmla="*/ 221061 h 603294"/>
                <a:gd name="connsiteX4" fmla="*/ 401861 w 638505"/>
                <a:gd name="connsiteY4" fmla="*/ 603294 h 603294"/>
                <a:gd name="connsiteX5" fmla="*/ 401861 w 638505"/>
                <a:gd name="connsiteY5" fmla="*/ 603294 h 603294"/>
                <a:gd name="connsiteX6" fmla="*/ 401861 w 638505"/>
                <a:gd name="connsiteY6" fmla="*/ 603293 h 603294"/>
                <a:gd name="connsiteX7" fmla="*/ 331595 w 638505"/>
                <a:gd name="connsiteY7" fmla="*/ 560605 h 603294"/>
                <a:gd name="connsiteX8" fmla="*/ 45898 w 638505"/>
                <a:gd name="connsiteY8" fmla="*/ 448198 h 603294"/>
                <a:gd name="connsiteX9" fmla="*/ 0 w 638505"/>
                <a:gd name="connsiteY9" fmla="*/ 439416 h 603294"/>
                <a:gd name="connsiteX10" fmla="*/ 93726 w 638505"/>
                <a:gd name="connsiteY10" fmla="*/ 0 h 60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38505" h="603294">
                  <a:moveTo>
                    <a:pt x="93726" y="0"/>
                  </a:moveTo>
                  <a:lnTo>
                    <a:pt x="158360" y="12366"/>
                  </a:lnTo>
                  <a:cubicBezTo>
                    <a:pt x="294954" y="47511"/>
                    <a:pt x="424944" y="99108"/>
                    <a:pt x="546092" y="164919"/>
                  </a:cubicBezTo>
                  <a:lnTo>
                    <a:pt x="638505" y="221061"/>
                  </a:lnTo>
                  <a:lnTo>
                    <a:pt x="401861" y="603294"/>
                  </a:lnTo>
                  <a:lnTo>
                    <a:pt x="401861" y="603294"/>
                  </a:lnTo>
                  <a:lnTo>
                    <a:pt x="401861" y="603293"/>
                  </a:lnTo>
                  <a:lnTo>
                    <a:pt x="331595" y="560605"/>
                  </a:lnTo>
                  <a:cubicBezTo>
                    <a:pt x="242329" y="512113"/>
                    <a:pt x="146546" y="474094"/>
                    <a:pt x="45898" y="448198"/>
                  </a:cubicBezTo>
                  <a:lnTo>
                    <a:pt x="0" y="439416"/>
                  </a:lnTo>
                  <a:lnTo>
                    <a:pt x="93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0" name="Freeform 189">
              <a:extLst>
                <a:ext uri="{FF2B5EF4-FFF2-40B4-BE49-F238E27FC236}">
                  <a16:creationId xmlns:a16="http://schemas.microsoft.com/office/drawing/2014/main" id="{00000000-0008-0000-0800-0000BE000000}"/>
                </a:ext>
              </a:extLst>
            </xdr:cNvPr>
            <xdr:cNvSpPr/>
          </xdr:nvSpPr>
          <xdr:spPr>
            <a:xfrm>
              <a:off x="2931483" y="1890000"/>
              <a:ext cx="482942" cy="30887"/>
            </a:xfrm>
            <a:custGeom>
              <a:avLst/>
              <a:gdLst>
                <a:gd name="connsiteX0" fmla="*/ 213946 w 482942"/>
                <a:gd name="connsiteY0" fmla="*/ 0 h 30887"/>
                <a:gd name="connsiteX1" fmla="*/ 374424 w 482942"/>
                <a:gd name="connsiteY1" fmla="*/ 10123 h 30887"/>
                <a:gd name="connsiteX2" fmla="*/ 482942 w 482942"/>
                <a:gd name="connsiteY2" fmla="*/ 30886 h 30887"/>
                <a:gd name="connsiteX3" fmla="*/ 482941 w 482942"/>
                <a:gd name="connsiteY3" fmla="*/ 30887 h 30887"/>
                <a:gd name="connsiteX4" fmla="*/ 374424 w 482942"/>
                <a:gd name="connsiteY4" fmla="*/ 10124 h 30887"/>
                <a:gd name="connsiteX5" fmla="*/ 213946 w 482942"/>
                <a:gd name="connsiteY5" fmla="*/ 1 h 30887"/>
                <a:gd name="connsiteX6" fmla="*/ 53468 w 482942"/>
                <a:gd name="connsiteY6" fmla="*/ 10124 h 30887"/>
                <a:gd name="connsiteX7" fmla="*/ 0 w 482942"/>
                <a:gd name="connsiteY7" fmla="*/ 20354 h 30887"/>
                <a:gd name="connsiteX8" fmla="*/ 0 w 482942"/>
                <a:gd name="connsiteY8" fmla="*/ 20353 h 30887"/>
                <a:gd name="connsiteX9" fmla="*/ 53468 w 482942"/>
                <a:gd name="connsiteY9" fmla="*/ 10123 h 30887"/>
                <a:gd name="connsiteX10" fmla="*/ 213946 w 482942"/>
                <a:gd name="connsiteY10" fmla="*/ 0 h 308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2" h="30887">
                  <a:moveTo>
                    <a:pt x="213946" y="0"/>
                  </a:moveTo>
                  <a:cubicBezTo>
                    <a:pt x="268312" y="0"/>
                    <a:pt x="321873" y="3443"/>
                    <a:pt x="374424" y="10123"/>
                  </a:cubicBezTo>
                  <a:lnTo>
                    <a:pt x="482942" y="30886"/>
                  </a:lnTo>
                  <a:lnTo>
                    <a:pt x="482941" y="30887"/>
                  </a:lnTo>
                  <a:lnTo>
                    <a:pt x="374424" y="10124"/>
                  </a:lnTo>
                  <a:cubicBezTo>
                    <a:pt x="321873" y="3444"/>
                    <a:pt x="268312" y="1"/>
                    <a:pt x="213946" y="1"/>
                  </a:cubicBezTo>
                  <a:cubicBezTo>
                    <a:pt x="159581" y="1"/>
                    <a:pt x="106019" y="3444"/>
                    <a:pt x="53468" y="10124"/>
                  </a:cubicBezTo>
                  <a:lnTo>
                    <a:pt x="0" y="20354"/>
                  </a:lnTo>
                  <a:lnTo>
                    <a:pt x="0" y="20353"/>
                  </a:lnTo>
                  <a:lnTo>
                    <a:pt x="53468" y="10123"/>
                  </a:lnTo>
                  <a:cubicBezTo>
                    <a:pt x="106019" y="3443"/>
                    <a:pt x="159581" y="0"/>
                    <a:pt x="21394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1" name="SC.DP.2">
              <a:extLst>
                <a:ext uri="{FF2B5EF4-FFF2-40B4-BE49-F238E27FC236}">
                  <a16:creationId xmlns:a16="http://schemas.microsoft.com/office/drawing/2014/main" id="{00000000-0008-0000-0800-0000BF000000}"/>
                </a:ext>
              </a:extLst>
            </xdr:cNvPr>
            <xdr:cNvSpPr/>
          </xdr:nvSpPr>
          <xdr:spPr>
            <a:xfrm>
              <a:off x="2483812" y="1910354"/>
              <a:ext cx="525318" cy="552409"/>
            </a:xfrm>
            <a:custGeom>
              <a:avLst/>
              <a:gdLst>
                <a:gd name="connsiteX0" fmla="*/ 447671 w 525318"/>
                <a:gd name="connsiteY0" fmla="*/ 0 h 552409"/>
                <a:gd name="connsiteX1" fmla="*/ 525318 w 525318"/>
                <a:gd name="connsiteY1" fmla="*/ 441990 h 552409"/>
                <a:gd name="connsiteX2" fmla="*/ 498374 w 525318"/>
                <a:gd name="connsiteY2" fmla="*/ 446102 h 552409"/>
                <a:gd name="connsiteX3" fmla="*/ 346328 w 525318"/>
                <a:gd name="connsiteY3" fmla="*/ 493300 h 552409"/>
                <a:gd name="connsiteX4" fmla="*/ 237426 w 525318"/>
                <a:gd name="connsiteY4" fmla="*/ 552409 h 552409"/>
                <a:gd name="connsiteX5" fmla="*/ 0 w 525318"/>
                <a:gd name="connsiteY5" fmla="*/ 168797 h 552409"/>
                <a:gd name="connsiteX6" fmla="*/ 61026 w 525318"/>
                <a:gd name="connsiteY6" fmla="*/ 131722 h 552409"/>
                <a:gd name="connsiteX7" fmla="*/ 346724 w 525318"/>
                <a:gd name="connsiteY7" fmla="*/ 19315 h 552409"/>
                <a:gd name="connsiteX8" fmla="*/ 447671 w 525318"/>
                <a:gd name="connsiteY8" fmla="*/ 0 h 552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5318" h="552409">
                  <a:moveTo>
                    <a:pt x="447671" y="0"/>
                  </a:moveTo>
                  <a:lnTo>
                    <a:pt x="525318" y="441990"/>
                  </a:lnTo>
                  <a:lnTo>
                    <a:pt x="498374" y="446102"/>
                  </a:lnTo>
                  <a:cubicBezTo>
                    <a:pt x="445645" y="456892"/>
                    <a:pt x="394782" y="472806"/>
                    <a:pt x="346328" y="493300"/>
                  </a:cubicBezTo>
                  <a:lnTo>
                    <a:pt x="237426" y="552409"/>
                  </a:lnTo>
                  <a:lnTo>
                    <a:pt x="0" y="168797"/>
                  </a:lnTo>
                  <a:lnTo>
                    <a:pt x="61026" y="131722"/>
                  </a:lnTo>
                  <a:cubicBezTo>
                    <a:pt x="150293" y="83230"/>
                    <a:pt x="246075" y="45211"/>
                    <a:pt x="346724" y="19315"/>
                  </a:cubicBezTo>
                  <a:lnTo>
                    <a:pt x="4476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2" name="SC.NU.2">
              <a:extLst>
                <a:ext uri="{FF2B5EF4-FFF2-40B4-BE49-F238E27FC236}">
                  <a16:creationId xmlns:a16="http://schemas.microsoft.com/office/drawing/2014/main" id="{00000000-0008-0000-0800-0000C0000000}"/>
                </a:ext>
              </a:extLst>
            </xdr:cNvPr>
            <xdr:cNvSpPr/>
          </xdr:nvSpPr>
          <xdr:spPr>
            <a:xfrm>
              <a:off x="3320851" y="1920887"/>
              <a:ext cx="495435" cy="547013"/>
            </a:xfrm>
            <a:custGeom>
              <a:avLst/>
              <a:gdLst>
                <a:gd name="connsiteX0" fmla="*/ 93573 w 495435"/>
                <a:gd name="connsiteY0" fmla="*/ 0 h 547013"/>
                <a:gd name="connsiteX1" fmla="*/ 139472 w 495435"/>
                <a:gd name="connsiteY1" fmla="*/ 8782 h 547013"/>
                <a:gd name="connsiteX2" fmla="*/ 425169 w 495435"/>
                <a:gd name="connsiteY2" fmla="*/ 121189 h 547013"/>
                <a:gd name="connsiteX3" fmla="*/ 495435 w 495435"/>
                <a:gd name="connsiteY3" fmla="*/ 163877 h 547013"/>
                <a:gd name="connsiteX4" fmla="*/ 258232 w 495435"/>
                <a:gd name="connsiteY4" fmla="*/ 547013 h 547013"/>
                <a:gd name="connsiteX5" fmla="*/ 139867 w 495435"/>
                <a:gd name="connsiteY5" fmla="*/ 482767 h 547013"/>
                <a:gd name="connsiteX6" fmla="*/ 65448 w 495435"/>
                <a:gd name="connsiteY6" fmla="*/ 455529 h 547013"/>
                <a:gd name="connsiteX7" fmla="*/ 0 w 495435"/>
                <a:gd name="connsiteY7" fmla="*/ 438700 h 547013"/>
                <a:gd name="connsiteX8" fmla="*/ 93573 w 495435"/>
                <a:gd name="connsiteY8" fmla="*/ 0 h 5470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5435" h="547013">
                  <a:moveTo>
                    <a:pt x="93573" y="0"/>
                  </a:moveTo>
                  <a:lnTo>
                    <a:pt x="139472" y="8782"/>
                  </a:lnTo>
                  <a:cubicBezTo>
                    <a:pt x="240120" y="34678"/>
                    <a:pt x="335903" y="72697"/>
                    <a:pt x="425169" y="121189"/>
                  </a:cubicBezTo>
                  <a:lnTo>
                    <a:pt x="495435" y="163877"/>
                  </a:lnTo>
                  <a:lnTo>
                    <a:pt x="258232" y="547013"/>
                  </a:lnTo>
                  <a:lnTo>
                    <a:pt x="139867" y="482767"/>
                  </a:lnTo>
                  <a:cubicBezTo>
                    <a:pt x="115640" y="472520"/>
                    <a:pt x="90811" y="463418"/>
                    <a:pt x="65448" y="455529"/>
                  </a:cubicBezTo>
                  <a:lnTo>
                    <a:pt x="0" y="438700"/>
                  </a:lnTo>
                  <a:lnTo>
                    <a:pt x="935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3" name="Freeform 192">
              <a:extLst>
                <a:ext uri="{FF2B5EF4-FFF2-40B4-BE49-F238E27FC236}">
                  <a16:creationId xmlns:a16="http://schemas.microsoft.com/office/drawing/2014/main" id="{00000000-0008-0000-0800-0000C1000000}"/>
                </a:ext>
              </a:extLst>
            </xdr:cNvPr>
            <xdr:cNvSpPr/>
          </xdr:nvSpPr>
          <xdr:spPr>
            <a:xfrm>
              <a:off x="3009130" y="2340000"/>
              <a:ext cx="311721" cy="19588"/>
            </a:xfrm>
            <a:custGeom>
              <a:avLst/>
              <a:gdLst>
                <a:gd name="connsiteX0" fmla="*/ 136299 w 311721"/>
                <a:gd name="connsiteY0" fmla="*/ 0 h 19588"/>
                <a:gd name="connsiteX1" fmla="*/ 299543 w 311721"/>
                <a:gd name="connsiteY1" fmla="*/ 16456 h 19588"/>
                <a:gd name="connsiteX2" fmla="*/ 311721 w 311721"/>
                <a:gd name="connsiteY2" fmla="*/ 19587 h 19588"/>
                <a:gd name="connsiteX3" fmla="*/ 311721 w 311721"/>
                <a:gd name="connsiteY3" fmla="*/ 19588 h 19588"/>
                <a:gd name="connsiteX4" fmla="*/ 299543 w 311721"/>
                <a:gd name="connsiteY4" fmla="*/ 16457 h 19588"/>
                <a:gd name="connsiteX5" fmla="*/ 136299 w 311721"/>
                <a:gd name="connsiteY5" fmla="*/ 1 h 19588"/>
                <a:gd name="connsiteX6" fmla="*/ 53481 w 311721"/>
                <a:gd name="connsiteY6" fmla="*/ 4183 h 19588"/>
                <a:gd name="connsiteX7" fmla="*/ 0 w 311721"/>
                <a:gd name="connsiteY7" fmla="*/ 12345 h 19588"/>
                <a:gd name="connsiteX8" fmla="*/ 0 w 311721"/>
                <a:gd name="connsiteY8" fmla="*/ 12344 h 19588"/>
                <a:gd name="connsiteX9" fmla="*/ 53481 w 311721"/>
                <a:gd name="connsiteY9" fmla="*/ 4182 h 19588"/>
                <a:gd name="connsiteX10" fmla="*/ 136299 w 311721"/>
                <a:gd name="connsiteY10" fmla="*/ 0 h 19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11721" h="19588">
                  <a:moveTo>
                    <a:pt x="136299" y="0"/>
                  </a:moveTo>
                  <a:cubicBezTo>
                    <a:pt x="192218" y="0"/>
                    <a:pt x="246814" y="5666"/>
                    <a:pt x="299543" y="16456"/>
                  </a:cubicBezTo>
                  <a:lnTo>
                    <a:pt x="311721" y="19587"/>
                  </a:lnTo>
                  <a:lnTo>
                    <a:pt x="311721" y="19588"/>
                  </a:lnTo>
                  <a:lnTo>
                    <a:pt x="299543" y="16457"/>
                  </a:lnTo>
                  <a:cubicBezTo>
                    <a:pt x="246814" y="5667"/>
                    <a:pt x="192218" y="1"/>
                    <a:pt x="136299" y="1"/>
                  </a:cubicBezTo>
                  <a:cubicBezTo>
                    <a:pt x="108340" y="1"/>
                    <a:pt x="80711" y="1418"/>
                    <a:pt x="53481" y="4183"/>
                  </a:cubicBezTo>
                  <a:lnTo>
                    <a:pt x="0" y="12345"/>
                  </a:lnTo>
                  <a:lnTo>
                    <a:pt x="0" y="12344"/>
                  </a:lnTo>
                  <a:lnTo>
                    <a:pt x="53481" y="4182"/>
                  </a:lnTo>
                  <a:cubicBezTo>
                    <a:pt x="80711" y="1417"/>
                    <a:pt x="108340" y="0"/>
                    <a:pt x="13629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4" name="SC.DP.1">
              <a:extLst>
                <a:ext uri="{FF2B5EF4-FFF2-40B4-BE49-F238E27FC236}">
                  <a16:creationId xmlns:a16="http://schemas.microsoft.com/office/drawing/2014/main" id="{00000000-0008-0000-0800-0000C2000000}"/>
                </a:ext>
              </a:extLst>
            </xdr:cNvPr>
            <xdr:cNvSpPr/>
          </xdr:nvSpPr>
          <xdr:spPr>
            <a:xfrm>
              <a:off x="2721238" y="2352345"/>
              <a:ext cx="429081" cy="803690"/>
            </a:xfrm>
            <a:custGeom>
              <a:avLst/>
              <a:gdLst>
                <a:gd name="connsiteX0" fmla="*/ 287892 w 429081"/>
                <a:gd name="connsiteY0" fmla="*/ 0 h 803690"/>
                <a:gd name="connsiteX1" fmla="*/ 429081 w 429081"/>
                <a:gd name="connsiteY1" fmla="*/ 803690 h 803690"/>
                <a:gd name="connsiteX2" fmla="*/ 0 w 429081"/>
                <a:gd name="connsiteY2" fmla="*/ 110419 h 803690"/>
                <a:gd name="connsiteX3" fmla="*/ 108902 w 429081"/>
                <a:gd name="connsiteY3" fmla="*/ 51310 h 803690"/>
                <a:gd name="connsiteX4" fmla="*/ 260948 w 429081"/>
                <a:gd name="connsiteY4" fmla="*/ 4112 h 803690"/>
                <a:gd name="connsiteX5" fmla="*/ 287892 w 429081"/>
                <a:gd name="connsiteY5" fmla="*/ 0 h 8036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9081" h="803690">
                  <a:moveTo>
                    <a:pt x="287892" y="0"/>
                  </a:moveTo>
                  <a:lnTo>
                    <a:pt x="429081" y="803690"/>
                  </a:lnTo>
                  <a:lnTo>
                    <a:pt x="0" y="110419"/>
                  </a:lnTo>
                  <a:lnTo>
                    <a:pt x="108902" y="51310"/>
                  </a:lnTo>
                  <a:cubicBezTo>
                    <a:pt x="157356" y="30816"/>
                    <a:pt x="208219" y="14902"/>
                    <a:pt x="260948" y="4112"/>
                  </a:cubicBezTo>
                  <a:lnTo>
                    <a:pt x="28789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5" name="SC.NU.1">
              <a:extLst>
                <a:ext uri="{FF2B5EF4-FFF2-40B4-BE49-F238E27FC236}">
                  <a16:creationId xmlns:a16="http://schemas.microsoft.com/office/drawing/2014/main" id="{00000000-0008-0000-0800-0000C3000000}"/>
                </a:ext>
              </a:extLst>
            </xdr:cNvPr>
            <xdr:cNvSpPr/>
          </xdr:nvSpPr>
          <xdr:spPr>
            <a:xfrm>
              <a:off x="3150804" y="2359588"/>
              <a:ext cx="428279" cy="798656"/>
            </a:xfrm>
            <a:custGeom>
              <a:avLst/>
              <a:gdLst>
                <a:gd name="connsiteX0" fmla="*/ 170047 w 428279"/>
                <a:gd name="connsiteY0" fmla="*/ 0 h 798656"/>
                <a:gd name="connsiteX1" fmla="*/ 235495 w 428279"/>
                <a:gd name="connsiteY1" fmla="*/ 16829 h 798656"/>
                <a:gd name="connsiteX2" fmla="*/ 309914 w 428279"/>
                <a:gd name="connsiteY2" fmla="*/ 44067 h 798656"/>
                <a:gd name="connsiteX3" fmla="*/ 428279 w 428279"/>
                <a:gd name="connsiteY3" fmla="*/ 108313 h 798656"/>
                <a:gd name="connsiteX4" fmla="*/ 882 w 428279"/>
                <a:gd name="connsiteY4" fmla="*/ 798656 h 798656"/>
                <a:gd name="connsiteX5" fmla="*/ 0 w 428279"/>
                <a:gd name="connsiteY5" fmla="*/ 797231 h 798656"/>
                <a:gd name="connsiteX6" fmla="*/ 170047 w 428279"/>
                <a:gd name="connsiteY6" fmla="*/ 0 h 798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8279" h="798656">
                  <a:moveTo>
                    <a:pt x="170047" y="0"/>
                  </a:moveTo>
                  <a:lnTo>
                    <a:pt x="235495" y="16829"/>
                  </a:lnTo>
                  <a:cubicBezTo>
                    <a:pt x="260858" y="24718"/>
                    <a:pt x="285687" y="33820"/>
                    <a:pt x="309914" y="44067"/>
                  </a:cubicBezTo>
                  <a:lnTo>
                    <a:pt x="428279" y="108313"/>
                  </a:lnTo>
                  <a:lnTo>
                    <a:pt x="882" y="798656"/>
                  </a:lnTo>
                  <a:lnTo>
                    <a:pt x="0" y="797231"/>
                  </a:lnTo>
                  <a:lnTo>
                    <a:pt x="170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6" name="Freeform 195">
              <a:extLst>
                <a:ext uri="{FF2B5EF4-FFF2-40B4-BE49-F238E27FC236}">
                  <a16:creationId xmlns:a16="http://schemas.microsoft.com/office/drawing/2014/main" id="{00000000-0008-0000-0800-0000C4000000}"/>
                </a:ext>
              </a:extLst>
            </xdr:cNvPr>
            <xdr:cNvSpPr/>
          </xdr:nvSpPr>
          <xdr:spPr>
            <a:xfrm>
              <a:off x="3150319" y="3156035"/>
              <a:ext cx="485" cy="1679"/>
            </a:xfrm>
            <a:custGeom>
              <a:avLst/>
              <a:gdLst>
                <a:gd name="connsiteX0" fmla="*/ 0 w 485"/>
                <a:gd name="connsiteY0" fmla="*/ 0 h 1679"/>
                <a:gd name="connsiteX1" fmla="*/ 485 w 485"/>
                <a:gd name="connsiteY1" fmla="*/ 784 h 1679"/>
                <a:gd name="connsiteX2" fmla="*/ 295 w 485"/>
                <a:gd name="connsiteY2" fmla="*/ 1679 h 1679"/>
                <a:gd name="connsiteX3" fmla="*/ 0 w 485"/>
                <a:gd name="connsiteY3" fmla="*/ 0 h 1679"/>
              </a:gdLst>
              <a:ahLst/>
              <a:cxnLst>
                <a:cxn ang="0">
                  <a:pos x="connsiteX0" y="connsiteY0"/>
                </a:cxn>
                <a:cxn ang="0">
                  <a:pos x="connsiteX1" y="connsiteY1"/>
                </a:cxn>
                <a:cxn ang="0">
                  <a:pos x="connsiteX2" y="connsiteY2"/>
                </a:cxn>
                <a:cxn ang="0">
                  <a:pos x="connsiteX3" y="connsiteY3"/>
                </a:cxn>
              </a:cxnLst>
              <a:rect l="l" t="t" r="r" b="b"/>
              <a:pathLst>
                <a:path w="485" h="1679">
                  <a:moveTo>
                    <a:pt x="0" y="0"/>
                  </a:moveTo>
                  <a:lnTo>
                    <a:pt x="485" y="784"/>
                  </a:lnTo>
                  <a:lnTo>
                    <a:pt x="295" y="1679"/>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7" name="Freeform 196">
              <a:extLst>
                <a:ext uri="{FF2B5EF4-FFF2-40B4-BE49-F238E27FC236}">
                  <a16:creationId xmlns:a16="http://schemas.microsoft.com/office/drawing/2014/main" id="{00000000-0008-0000-0800-0000C5000000}"/>
                </a:ext>
              </a:extLst>
            </xdr:cNvPr>
            <xdr:cNvSpPr/>
          </xdr:nvSpPr>
          <xdr:spPr>
            <a:xfrm>
              <a:off x="3149878" y="3157714"/>
              <a:ext cx="1302" cy="3450"/>
            </a:xfrm>
            <a:custGeom>
              <a:avLst/>
              <a:gdLst>
                <a:gd name="connsiteX0" fmla="*/ 736 w 1302"/>
                <a:gd name="connsiteY0" fmla="*/ 0 h 3450"/>
                <a:gd name="connsiteX1" fmla="*/ 1302 w 1302"/>
                <a:gd name="connsiteY1" fmla="*/ 3222 h 3450"/>
                <a:gd name="connsiteX2" fmla="*/ 142 w 1302"/>
                <a:gd name="connsiteY2" fmla="*/ 3220 h 3450"/>
                <a:gd name="connsiteX3" fmla="*/ 0 w 1302"/>
                <a:gd name="connsiteY3" fmla="*/ 3450 h 3450"/>
                <a:gd name="connsiteX4" fmla="*/ 736 w 1302"/>
                <a:gd name="connsiteY4" fmla="*/ 0 h 34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02" h="3450">
                  <a:moveTo>
                    <a:pt x="736" y="0"/>
                  </a:moveTo>
                  <a:lnTo>
                    <a:pt x="1302" y="3222"/>
                  </a:lnTo>
                  <a:lnTo>
                    <a:pt x="142" y="3220"/>
                  </a:lnTo>
                  <a:lnTo>
                    <a:pt x="0" y="3450"/>
                  </a:lnTo>
                  <a:lnTo>
                    <a:pt x="73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8" name="EE.LF.1">
              <a:extLst>
                <a:ext uri="{FF2B5EF4-FFF2-40B4-BE49-F238E27FC236}">
                  <a16:creationId xmlns:a16="http://schemas.microsoft.com/office/drawing/2014/main" id="{00000000-0008-0000-0800-0000C6000000}"/>
                </a:ext>
              </a:extLst>
            </xdr:cNvPr>
            <xdr:cNvSpPr/>
          </xdr:nvSpPr>
          <xdr:spPr>
            <a:xfrm>
              <a:off x="3151180" y="3160936"/>
              <a:ext cx="420170" cy="785582"/>
            </a:xfrm>
            <a:custGeom>
              <a:avLst/>
              <a:gdLst>
                <a:gd name="connsiteX0" fmla="*/ 0 w 420170"/>
                <a:gd name="connsiteY0" fmla="*/ 0 h 785582"/>
                <a:gd name="connsiteX1" fmla="*/ 2174 w 420170"/>
                <a:gd name="connsiteY1" fmla="*/ 2 h 785582"/>
                <a:gd name="connsiteX2" fmla="*/ 420170 w 420170"/>
                <a:gd name="connsiteY2" fmla="*/ 675362 h 785582"/>
                <a:gd name="connsiteX3" fmla="*/ 420170 w 420170"/>
                <a:gd name="connsiteY3" fmla="*/ 675363 h 785582"/>
                <a:gd name="connsiteX4" fmla="*/ 420169 w 420170"/>
                <a:gd name="connsiteY4" fmla="*/ 675362 h 785582"/>
                <a:gd name="connsiteX5" fmla="*/ 309537 w 420170"/>
                <a:gd name="connsiteY5" fmla="*/ 735410 h 785582"/>
                <a:gd name="connsiteX6" fmla="*/ 157492 w 420170"/>
                <a:gd name="connsiteY6" fmla="*/ 782608 h 785582"/>
                <a:gd name="connsiteX7" fmla="*/ 138007 w 420170"/>
                <a:gd name="connsiteY7" fmla="*/ 785582 h 785582"/>
                <a:gd name="connsiteX8" fmla="*/ 0 w 420170"/>
                <a:gd name="connsiteY8" fmla="*/ 0 h 785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20170" h="785582">
                  <a:moveTo>
                    <a:pt x="0" y="0"/>
                  </a:moveTo>
                  <a:lnTo>
                    <a:pt x="2174" y="2"/>
                  </a:lnTo>
                  <a:lnTo>
                    <a:pt x="420170" y="675362"/>
                  </a:lnTo>
                  <a:lnTo>
                    <a:pt x="420170" y="675363"/>
                  </a:lnTo>
                  <a:lnTo>
                    <a:pt x="420169" y="675362"/>
                  </a:lnTo>
                  <a:lnTo>
                    <a:pt x="309537" y="735410"/>
                  </a:lnTo>
                  <a:cubicBezTo>
                    <a:pt x="261084" y="755905"/>
                    <a:pt x="210221" y="771818"/>
                    <a:pt x="157492" y="782608"/>
                  </a:cubicBezTo>
                  <a:lnTo>
                    <a:pt x="138007" y="785582"/>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9" name="EE.HL.1">
              <a:extLst>
                <a:ext uri="{FF2B5EF4-FFF2-40B4-BE49-F238E27FC236}">
                  <a16:creationId xmlns:a16="http://schemas.microsoft.com/office/drawing/2014/main" id="{00000000-0008-0000-0800-0000C7000000}"/>
                </a:ext>
              </a:extLst>
            </xdr:cNvPr>
            <xdr:cNvSpPr/>
          </xdr:nvSpPr>
          <xdr:spPr>
            <a:xfrm>
              <a:off x="2728781" y="3161164"/>
              <a:ext cx="421097" cy="782500"/>
            </a:xfrm>
            <a:custGeom>
              <a:avLst/>
              <a:gdLst>
                <a:gd name="connsiteX0" fmla="*/ 421097 w 421097"/>
                <a:gd name="connsiteY0" fmla="*/ 0 h 782500"/>
                <a:gd name="connsiteX1" fmla="*/ 254192 w 421097"/>
                <a:gd name="connsiteY1" fmla="*/ 782500 h 782500"/>
                <a:gd name="connsiteX2" fmla="*/ 253405 w 421097"/>
                <a:gd name="connsiteY2" fmla="*/ 782380 h 782500"/>
                <a:gd name="connsiteX3" fmla="*/ 101359 w 421097"/>
                <a:gd name="connsiteY3" fmla="*/ 735182 h 782500"/>
                <a:gd name="connsiteX4" fmla="*/ 0 w 421097"/>
                <a:gd name="connsiteY4" fmla="*/ 680166 h 782500"/>
                <a:gd name="connsiteX5" fmla="*/ 421097 w 421097"/>
                <a:gd name="connsiteY5" fmla="*/ 0 h 78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1097" h="782500">
                  <a:moveTo>
                    <a:pt x="421097" y="0"/>
                  </a:moveTo>
                  <a:lnTo>
                    <a:pt x="254192" y="782500"/>
                  </a:lnTo>
                  <a:lnTo>
                    <a:pt x="253405" y="782380"/>
                  </a:lnTo>
                  <a:cubicBezTo>
                    <a:pt x="200676" y="771590"/>
                    <a:pt x="149813" y="755677"/>
                    <a:pt x="101359" y="735182"/>
                  </a:cubicBezTo>
                  <a:lnTo>
                    <a:pt x="0" y="680166"/>
                  </a:lnTo>
                  <a:lnTo>
                    <a:pt x="42109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0" name="EE.LF.2">
              <a:extLst>
                <a:ext uri="{FF2B5EF4-FFF2-40B4-BE49-F238E27FC236}">
                  <a16:creationId xmlns:a16="http://schemas.microsoft.com/office/drawing/2014/main" id="{00000000-0008-0000-0800-0000C8000000}"/>
                </a:ext>
              </a:extLst>
            </xdr:cNvPr>
            <xdr:cNvSpPr/>
          </xdr:nvSpPr>
          <xdr:spPr>
            <a:xfrm>
              <a:off x="3289187" y="3836299"/>
              <a:ext cx="519538" cy="551930"/>
            </a:xfrm>
            <a:custGeom>
              <a:avLst/>
              <a:gdLst>
                <a:gd name="connsiteX0" fmla="*/ 282163 w 519538"/>
                <a:gd name="connsiteY0" fmla="*/ 0 h 551930"/>
                <a:gd name="connsiteX1" fmla="*/ 519538 w 519538"/>
                <a:gd name="connsiteY1" fmla="*/ 383531 h 551930"/>
                <a:gd name="connsiteX2" fmla="*/ 456832 w 519538"/>
                <a:gd name="connsiteY2" fmla="*/ 421626 h 551930"/>
                <a:gd name="connsiteX3" fmla="*/ 171135 w 519538"/>
                <a:gd name="connsiteY3" fmla="*/ 534033 h 551930"/>
                <a:gd name="connsiteX4" fmla="*/ 77598 w 519538"/>
                <a:gd name="connsiteY4" fmla="*/ 551930 h 551930"/>
                <a:gd name="connsiteX5" fmla="*/ 0 w 519538"/>
                <a:gd name="connsiteY5" fmla="*/ 110219 h 551930"/>
                <a:gd name="connsiteX6" fmla="*/ 19486 w 519538"/>
                <a:gd name="connsiteY6" fmla="*/ 107245 h 551930"/>
                <a:gd name="connsiteX7" fmla="*/ 171531 w 519538"/>
                <a:gd name="connsiteY7" fmla="*/ 60047 h 551930"/>
                <a:gd name="connsiteX8" fmla="*/ 282163 w 519538"/>
                <a:gd name="connsiteY8" fmla="*/ 0 h 5519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538" h="551930">
                  <a:moveTo>
                    <a:pt x="282163" y="0"/>
                  </a:moveTo>
                  <a:lnTo>
                    <a:pt x="519538" y="383531"/>
                  </a:lnTo>
                  <a:lnTo>
                    <a:pt x="456832" y="421626"/>
                  </a:lnTo>
                  <a:cubicBezTo>
                    <a:pt x="367566" y="470119"/>
                    <a:pt x="271783" y="508137"/>
                    <a:pt x="171135" y="534033"/>
                  </a:cubicBezTo>
                  <a:lnTo>
                    <a:pt x="77598" y="551930"/>
                  </a:lnTo>
                  <a:lnTo>
                    <a:pt x="0" y="110219"/>
                  </a:lnTo>
                  <a:lnTo>
                    <a:pt x="19486" y="107245"/>
                  </a:lnTo>
                  <a:cubicBezTo>
                    <a:pt x="72215" y="96455"/>
                    <a:pt x="123078" y="80542"/>
                    <a:pt x="171531" y="60047"/>
                  </a:cubicBezTo>
                  <a:lnTo>
                    <a:pt x="282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1" name="EE.HL.2">
              <a:extLst>
                <a:ext uri="{FF2B5EF4-FFF2-40B4-BE49-F238E27FC236}">
                  <a16:creationId xmlns:a16="http://schemas.microsoft.com/office/drawing/2014/main" id="{00000000-0008-0000-0800-0000C9000000}"/>
                </a:ext>
              </a:extLst>
            </xdr:cNvPr>
            <xdr:cNvSpPr/>
          </xdr:nvSpPr>
          <xdr:spPr>
            <a:xfrm>
              <a:off x="2491081" y="3841330"/>
              <a:ext cx="491892" cy="540295"/>
            </a:xfrm>
            <a:custGeom>
              <a:avLst/>
              <a:gdLst>
                <a:gd name="connsiteX0" fmla="*/ 237699 w 491892"/>
                <a:gd name="connsiteY0" fmla="*/ 0 h 540295"/>
                <a:gd name="connsiteX1" fmla="*/ 339058 w 491892"/>
                <a:gd name="connsiteY1" fmla="*/ 55016 h 540295"/>
                <a:gd name="connsiteX2" fmla="*/ 491104 w 491892"/>
                <a:gd name="connsiteY2" fmla="*/ 102214 h 540295"/>
                <a:gd name="connsiteX3" fmla="*/ 491892 w 491892"/>
                <a:gd name="connsiteY3" fmla="*/ 102334 h 540295"/>
                <a:gd name="connsiteX4" fmla="*/ 398477 w 491892"/>
                <a:gd name="connsiteY4" fmla="*/ 540295 h 540295"/>
                <a:gd name="connsiteX5" fmla="*/ 339455 w 491892"/>
                <a:gd name="connsiteY5" fmla="*/ 529002 h 540295"/>
                <a:gd name="connsiteX6" fmla="*/ 53757 w 491892"/>
                <a:gd name="connsiteY6" fmla="*/ 416595 h 540295"/>
                <a:gd name="connsiteX7" fmla="*/ 1 w 491892"/>
                <a:gd name="connsiteY7" fmla="*/ 383938 h 540295"/>
                <a:gd name="connsiteX8" fmla="*/ 1 w 491892"/>
                <a:gd name="connsiteY8" fmla="*/ 383939 h 540295"/>
                <a:gd name="connsiteX9" fmla="*/ 0 w 491892"/>
                <a:gd name="connsiteY9" fmla="*/ 383938 h 540295"/>
                <a:gd name="connsiteX10" fmla="*/ 237699 w 491892"/>
                <a:gd name="connsiteY10" fmla="*/ 0 h 5402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1892" h="540295">
                  <a:moveTo>
                    <a:pt x="237699" y="0"/>
                  </a:moveTo>
                  <a:lnTo>
                    <a:pt x="339058" y="55016"/>
                  </a:lnTo>
                  <a:cubicBezTo>
                    <a:pt x="387512" y="75511"/>
                    <a:pt x="438375" y="91424"/>
                    <a:pt x="491104" y="102214"/>
                  </a:cubicBezTo>
                  <a:lnTo>
                    <a:pt x="491892" y="102334"/>
                  </a:lnTo>
                  <a:lnTo>
                    <a:pt x="398477" y="540295"/>
                  </a:lnTo>
                  <a:lnTo>
                    <a:pt x="339455" y="529002"/>
                  </a:lnTo>
                  <a:cubicBezTo>
                    <a:pt x="238806" y="503106"/>
                    <a:pt x="143024" y="465088"/>
                    <a:pt x="53757" y="416595"/>
                  </a:cubicBezTo>
                  <a:lnTo>
                    <a:pt x="1" y="383938"/>
                  </a:lnTo>
                  <a:lnTo>
                    <a:pt x="1" y="383939"/>
                  </a:lnTo>
                  <a:lnTo>
                    <a:pt x="0" y="383938"/>
                  </a:lnTo>
                  <a:lnTo>
                    <a:pt x="23769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2" name="Freeform 201">
              <a:extLst>
                <a:ext uri="{FF2B5EF4-FFF2-40B4-BE49-F238E27FC236}">
                  <a16:creationId xmlns:a16="http://schemas.microsoft.com/office/drawing/2014/main" id="{00000000-0008-0000-0800-0000CA000000}"/>
                </a:ext>
              </a:extLst>
            </xdr:cNvPr>
            <xdr:cNvSpPr/>
          </xdr:nvSpPr>
          <xdr:spPr>
            <a:xfrm>
              <a:off x="2982973" y="3943664"/>
              <a:ext cx="162456" cy="16336"/>
            </a:xfrm>
            <a:custGeom>
              <a:avLst/>
              <a:gdLst>
                <a:gd name="connsiteX0" fmla="*/ 0 w 162456"/>
                <a:gd name="connsiteY0" fmla="*/ 0 h 16336"/>
                <a:gd name="connsiteX1" fmla="*/ 79638 w 162456"/>
                <a:gd name="connsiteY1" fmla="*/ 12154 h 16336"/>
                <a:gd name="connsiteX2" fmla="*/ 162456 w 162456"/>
                <a:gd name="connsiteY2" fmla="*/ 16336 h 16336"/>
                <a:gd name="connsiteX3" fmla="*/ 162455 w 162456"/>
                <a:gd name="connsiteY3" fmla="*/ 16336 h 16336"/>
                <a:gd name="connsiteX4" fmla="*/ 79637 w 162456"/>
                <a:gd name="connsiteY4" fmla="*/ 12154 h 16336"/>
                <a:gd name="connsiteX5" fmla="*/ 0 w 162456"/>
                <a:gd name="connsiteY5" fmla="*/ 0 h 16336"/>
                <a:gd name="connsiteX6" fmla="*/ 0 w 162456"/>
                <a:gd name="connsiteY6" fmla="*/ 0 h 1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456" h="16336">
                  <a:moveTo>
                    <a:pt x="0" y="0"/>
                  </a:moveTo>
                  <a:lnTo>
                    <a:pt x="79638" y="12154"/>
                  </a:lnTo>
                  <a:lnTo>
                    <a:pt x="162456" y="16336"/>
                  </a:lnTo>
                  <a:lnTo>
                    <a:pt x="162455" y="16336"/>
                  </a:lnTo>
                  <a:cubicBezTo>
                    <a:pt x="134496" y="16336"/>
                    <a:pt x="106867" y="14920"/>
                    <a:pt x="79637" y="1215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3" name="Freeform 202">
              <a:extLst>
                <a:ext uri="{FF2B5EF4-FFF2-40B4-BE49-F238E27FC236}">
                  <a16:creationId xmlns:a16="http://schemas.microsoft.com/office/drawing/2014/main" id="{00000000-0008-0000-0800-0000CB000000}"/>
                </a:ext>
              </a:extLst>
            </xdr:cNvPr>
            <xdr:cNvSpPr/>
          </xdr:nvSpPr>
          <xdr:spPr>
            <a:xfrm>
              <a:off x="3145429" y="3946518"/>
              <a:ext cx="143758" cy="13482"/>
            </a:xfrm>
            <a:custGeom>
              <a:avLst/>
              <a:gdLst>
                <a:gd name="connsiteX0" fmla="*/ 143758 w 143758"/>
                <a:gd name="connsiteY0" fmla="*/ 0 h 13482"/>
                <a:gd name="connsiteX1" fmla="*/ 143758 w 143758"/>
                <a:gd name="connsiteY1" fmla="*/ 0 h 13482"/>
                <a:gd name="connsiteX2" fmla="*/ 82818 w 143758"/>
                <a:gd name="connsiteY2" fmla="*/ 9300 h 13482"/>
                <a:gd name="connsiteX3" fmla="*/ 0 w 143758"/>
                <a:gd name="connsiteY3" fmla="*/ 13482 h 13482"/>
                <a:gd name="connsiteX4" fmla="*/ 0 w 143758"/>
                <a:gd name="connsiteY4" fmla="*/ 13482 h 13482"/>
                <a:gd name="connsiteX5" fmla="*/ 82817 w 143758"/>
                <a:gd name="connsiteY5" fmla="*/ 9300 h 13482"/>
                <a:gd name="connsiteX6" fmla="*/ 143758 w 143758"/>
                <a:gd name="connsiteY6" fmla="*/ 0 h 134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43758" h="13482">
                  <a:moveTo>
                    <a:pt x="143758" y="0"/>
                  </a:moveTo>
                  <a:lnTo>
                    <a:pt x="143758" y="0"/>
                  </a:lnTo>
                  <a:lnTo>
                    <a:pt x="82818" y="9300"/>
                  </a:lnTo>
                  <a:cubicBezTo>
                    <a:pt x="55588" y="12066"/>
                    <a:pt x="27960" y="13482"/>
                    <a:pt x="0" y="13482"/>
                  </a:cubicBezTo>
                  <a:lnTo>
                    <a:pt x="0" y="13482"/>
                  </a:lnTo>
                  <a:lnTo>
                    <a:pt x="82817" y="9300"/>
                  </a:lnTo>
                  <a:lnTo>
                    <a:pt x="143758"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4" name="Freeform 203">
              <a:extLst>
                <a:ext uri="{FF2B5EF4-FFF2-40B4-BE49-F238E27FC236}">
                  <a16:creationId xmlns:a16="http://schemas.microsoft.com/office/drawing/2014/main" id="{00000000-0008-0000-0800-0000CC000000}"/>
                </a:ext>
              </a:extLst>
            </xdr:cNvPr>
            <xdr:cNvSpPr/>
          </xdr:nvSpPr>
          <xdr:spPr>
            <a:xfrm>
              <a:off x="2889558" y="4381625"/>
              <a:ext cx="255871" cy="28375"/>
            </a:xfrm>
            <a:custGeom>
              <a:avLst/>
              <a:gdLst>
                <a:gd name="connsiteX0" fmla="*/ 0 w 255871"/>
                <a:gd name="connsiteY0" fmla="*/ 0 h 28375"/>
                <a:gd name="connsiteX1" fmla="*/ 95393 w 255871"/>
                <a:gd name="connsiteY1" fmla="*/ 18252 h 28375"/>
                <a:gd name="connsiteX2" fmla="*/ 255871 w 255871"/>
                <a:gd name="connsiteY2" fmla="*/ 28375 h 28375"/>
                <a:gd name="connsiteX3" fmla="*/ 255870 w 255871"/>
                <a:gd name="connsiteY3" fmla="*/ 28375 h 28375"/>
                <a:gd name="connsiteX4" fmla="*/ 95392 w 255871"/>
                <a:gd name="connsiteY4" fmla="*/ 18252 h 28375"/>
                <a:gd name="connsiteX5" fmla="*/ 0 w 255871"/>
                <a:gd name="connsiteY5" fmla="*/ 0 h 28375"/>
                <a:gd name="connsiteX6" fmla="*/ 0 w 255871"/>
                <a:gd name="connsiteY6" fmla="*/ 0 h 2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871" h="28375">
                  <a:moveTo>
                    <a:pt x="0" y="0"/>
                  </a:moveTo>
                  <a:lnTo>
                    <a:pt x="95393" y="18252"/>
                  </a:lnTo>
                  <a:lnTo>
                    <a:pt x="255871" y="28375"/>
                  </a:lnTo>
                  <a:lnTo>
                    <a:pt x="255870" y="28375"/>
                  </a:lnTo>
                  <a:cubicBezTo>
                    <a:pt x="201505" y="28375"/>
                    <a:pt x="147943" y="24932"/>
                    <a:pt x="95392" y="18252"/>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5" name="Freeform 204">
              <a:extLst>
                <a:ext uri="{FF2B5EF4-FFF2-40B4-BE49-F238E27FC236}">
                  <a16:creationId xmlns:a16="http://schemas.microsoft.com/office/drawing/2014/main" id="{00000000-0008-0000-0800-0000CD000000}"/>
                </a:ext>
              </a:extLst>
            </xdr:cNvPr>
            <xdr:cNvSpPr/>
          </xdr:nvSpPr>
          <xdr:spPr>
            <a:xfrm>
              <a:off x="3145429" y="4388229"/>
              <a:ext cx="221356" cy="21771"/>
            </a:xfrm>
            <a:custGeom>
              <a:avLst/>
              <a:gdLst>
                <a:gd name="connsiteX0" fmla="*/ 221356 w 221356"/>
                <a:gd name="connsiteY0" fmla="*/ 0 h 21771"/>
                <a:gd name="connsiteX1" fmla="*/ 221356 w 221356"/>
                <a:gd name="connsiteY1" fmla="*/ 0 h 21771"/>
                <a:gd name="connsiteX2" fmla="*/ 160478 w 221356"/>
                <a:gd name="connsiteY2" fmla="*/ 11648 h 21771"/>
                <a:gd name="connsiteX3" fmla="*/ 0 w 221356"/>
                <a:gd name="connsiteY3" fmla="*/ 21771 h 21771"/>
                <a:gd name="connsiteX4" fmla="*/ 0 w 221356"/>
                <a:gd name="connsiteY4" fmla="*/ 21771 h 21771"/>
                <a:gd name="connsiteX5" fmla="*/ 160477 w 221356"/>
                <a:gd name="connsiteY5" fmla="*/ 11648 h 21771"/>
                <a:gd name="connsiteX6" fmla="*/ 221356 w 221356"/>
                <a:gd name="connsiteY6" fmla="*/ 0 h 217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1356" h="21771">
                  <a:moveTo>
                    <a:pt x="221356" y="0"/>
                  </a:moveTo>
                  <a:lnTo>
                    <a:pt x="221356" y="0"/>
                  </a:lnTo>
                  <a:lnTo>
                    <a:pt x="160478" y="11648"/>
                  </a:lnTo>
                  <a:cubicBezTo>
                    <a:pt x="107927" y="18328"/>
                    <a:pt x="54366" y="21771"/>
                    <a:pt x="0" y="21771"/>
                  </a:cubicBezTo>
                  <a:lnTo>
                    <a:pt x="0" y="21771"/>
                  </a:lnTo>
                  <a:lnTo>
                    <a:pt x="160477" y="11648"/>
                  </a:lnTo>
                  <a:lnTo>
                    <a:pt x="22135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6" name="EE.LF.5">
              <a:extLst>
                <a:ext uri="{FF2B5EF4-FFF2-40B4-BE49-F238E27FC236}">
                  <a16:creationId xmlns:a16="http://schemas.microsoft.com/office/drawing/2014/main" id="{00000000-0008-0000-0800-0000CE000000}"/>
                </a:ext>
              </a:extLst>
            </xdr:cNvPr>
            <xdr:cNvSpPr/>
          </xdr:nvSpPr>
          <xdr:spPr>
            <a:xfrm>
              <a:off x="3522810" y="4984360"/>
              <a:ext cx="1043010" cy="823748"/>
            </a:xfrm>
            <a:custGeom>
              <a:avLst/>
              <a:gdLst>
                <a:gd name="connsiteX0" fmla="*/ 759100 w 1043010"/>
                <a:gd name="connsiteY0" fmla="*/ 0 h 823748"/>
                <a:gd name="connsiteX1" fmla="*/ 1043010 w 1043010"/>
                <a:gd name="connsiteY1" fmla="*/ 458717 h 823748"/>
                <a:gd name="connsiteX2" fmla="*/ 909599 w 1043010"/>
                <a:gd name="connsiteY2" fmla="*/ 539766 h 823748"/>
                <a:gd name="connsiteX3" fmla="*/ 133736 w 1043010"/>
                <a:gd name="connsiteY3" fmla="*/ 817330 h 823748"/>
                <a:gd name="connsiteX4" fmla="*/ 93414 w 1043010"/>
                <a:gd name="connsiteY4" fmla="*/ 823748 h 823748"/>
                <a:gd name="connsiteX5" fmla="*/ 0 w 1043010"/>
                <a:gd name="connsiteY5" fmla="*/ 292008 h 823748"/>
                <a:gd name="connsiteX6" fmla="*/ 31512 w 1043010"/>
                <a:gd name="connsiteY6" fmla="*/ 286992 h 823748"/>
                <a:gd name="connsiteX7" fmla="*/ 652203 w 1043010"/>
                <a:gd name="connsiteY7" fmla="*/ 64941 h 823748"/>
                <a:gd name="connsiteX8" fmla="*/ 759100 w 1043010"/>
                <a:gd name="connsiteY8" fmla="*/ 0 h 8237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3010" h="823748">
                  <a:moveTo>
                    <a:pt x="759100" y="0"/>
                  </a:moveTo>
                  <a:lnTo>
                    <a:pt x="1043010" y="458717"/>
                  </a:lnTo>
                  <a:lnTo>
                    <a:pt x="909599" y="539766"/>
                  </a:lnTo>
                  <a:cubicBezTo>
                    <a:pt x="670492" y="669657"/>
                    <a:pt x="409570" y="764479"/>
                    <a:pt x="133736" y="817330"/>
                  </a:cubicBezTo>
                  <a:lnTo>
                    <a:pt x="93414" y="823748"/>
                  </a:lnTo>
                  <a:lnTo>
                    <a:pt x="0" y="292008"/>
                  </a:lnTo>
                  <a:lnTo>
                    <a:pt x="31512" y="286992"/>
                  </a:lnTo>
                  <a:cubicBezTo>
                    <a:pt x="252180" y="244712"/>
                    <a:pt x="460918" y="168854"/>
                    <a:pt x="652203" y="64941"/>
                  </a:cubicBezTo>
                  <a:lnTo>
                    <a:pt x="75910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7" name="EE.HL.5">
              <a:extLst>
                <a:ext uri="{FF2B5EF4-FFF2-40B4-BE49-F238E27FC236}">
                  <a16:creationId xmlns:a16="http://schemas.microsoft.com/office/drawing/2014/main" id="{00000000-0008-0000-0800-0000CF000000}"/>
                </a:ext>
              </a:extLst>
            </xdr:cNvPr>
            <xdr:cNvSpPr/>
          </xdr:nvSpPr>
          <xdr:spPr>
            <a:xfrm>
              <a:off x="1733823" y="4989734"/>
              <a:ext cx="967637" cy="801761"/>
            </a:xfrm>
            <a:custGeom>
              <a:avLst/>
              <a:gdLst>
                <a:gd name="connsiteX0" fmla="*/ 283972 w 967637"/>
                <a:gd name="connsiteY0" fmla="*/ 0 h 801761"/>
                <a:gd name="connsiteX1" fmla="*/ 382022 w 967637"/>
                <a:gd name="connsiteY1" fmla="*/ 59567 h 801761"/>
                <a:gd name="connsiteX2" fmla="*/ 871788 w 967637"/>
                <a:gd name="connsiteY2" fmla="*/ 252264 h 801761"/>
                <a:gd name="connsiteX3" fmla="*/ 967637 w 967637"/>
                <a:gd name="connsiteY3" fmla="*/ 273754 h 801761"/>
                <a:gd name="connsiteX4" fmla="*/ 855015 w 967637"/>
                <a:gd name="connsiteY4" fmla="*/ 801761 h 801761"/>
                <a:gd name="connsiteX5" fmla="*/ 736834 w 967637"/>
                <a:gd name="connsiteY5" fmla="*/ 775264 h 801761"/>
                <a:gd name="connsiteX6" fmla="*/ 124626 w 967637"/>
                <a:gd name="connsiteY6" fmla="*/ 534392 h 801761"/>
                <a:gd name="connsiteX7" fmla="*/ 0 w 967637"/>
                <a:gd name="connsiteY7" fmla="*/ 458680 h 801761"/>
                <a:gd name="connsiteX8" fmla="*/ 283972 w 967637"/>
                <a:gd name="connsiteY8" fmla="*/ 0 h 80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7637" h="801761">
                  <a:moveTo>
                    <a:pt x="283972" y="0"/>
                  </a:moveTo>
                  <a:lnTo>
                    <a:pt x="382022" y="59567"/>
                  </a:lnTo>
                  <a:cubicBezTo>
                    <a:pt x="535051" y="142697"/>
                    <a:pt x="699249" y="207872"/>
                    <a:pt x="871788" y="252264"/>
                  </a:cubicBezTo>
                  <a:lnTo>
                    <a:pt x="967637" y="273754"/>
                  </a:lnTo>
                  <a:lnTo>
                    <a:pt x="855015" y="801761"/>
                  </a:lnTo>
                  <a:lnTo>
                    <a:pt x="736834" y="775264"/>
                  </a:lnTo>
                  <a:cubicBezTo>
                    <a:pt x="521160" y="719773"/>
                    <a:pt x="315912" y="638305"/>
                    <a:pt x="124626" y="534392"/>
                  </a:cubicBezTo>
                  <a:lnTo>
                    <a:pt x="0" y="458680"/>
                  </a:lnTo>
                  <a:lnTo>
                    <a:pt x="28397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8" name="Freeform 207">
              <a:extLst>
                <a:ext uri="{FF2B5EF4-FFF2-40B4-BE49-F238E27FC236}">
                  <a16:creationId xmlns:a16="http://schemas.microsoft.com/office/drawing/2014/main" id="{00000000-0008-0000-0800-0000D0000000}"/>
                </a:ext>
              </a:extLst>
            </xdr:cNvPr>
            <xdr:cNvSpPr/>
          </xdr:nvSpPr>
          <xdr:spPr>
            <a:xfrm>
              <a:off x="2701460" y="5263487"/>
              <a:ext cx="821350" cy="46514"/>
            </a:xfrm>
            <a:custGeom>
              <a:avLst/>
              <a:gdLst>
                <a:gd name="connsiteX0" fmla="*/ 0 w 821350"/>
                <a:gd name="connsiteY0" fmla="*/ 0 h 46514"/>
                <a:gd name="connsiteX1" fmla="*/ 35076 w 821350"/>
                <a:gd name="connsiteY1" fmla="*/ 7864 h 46514"/>
                <a:gd name="connsiteX2" fmla="*/ 443969 w 821350"/>
                <a:gd name="connsiteY2" fmla="*/ 46513 h 46514"/>
                <a:gd name="connsiteX3" fmla="*/ 719074 w 821350"/>
                <a:gd name="connsiteY3" fmla="*/ 29159 h 46514"/>
                <a:gd name="connsiteX4" fmla="*/ 821350 w 821350"/>
                <a:gd name="connsiteY4" fmla="*/ 12880 h 46514"/>
                <a:gd name="connsiteX5" fmla="*/ 821350 w 821350"/>
                <a:gd name="connsiteY5" fmla="*/ 12881 h 46514"/>
                <a:gd name="connsiteX6" fmla="*/ 719074 w 821350"/>
                <a:gd name="connsiteY6" fmla="*/ 29160 h 46514"/>
                <a:gd name="connsiteX7" fmla="*/ 443969 w 821350"/>
                <a:gd name="connsiteY7" fmla="*/ 46514 h 46514"/>
                <a:gd name="connsiteX8" fmla="*/ 35076 w 821350"/>
                <a:gd name="connsiteY8" fmla="*/ 7865 h 46514"/>
                <a:gd name="connsiteX9" fmla="*/ 0 w 821350"/>
                <a:gd name="connsiteY9" fmla="*/ 1 h 46514"/>
                <a:gd name="connsiteX10" fmla="*/ 0 w 821350"/>
                <a:gd name="connsiteY10" fmla="*/ 0 h 4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6514">
                  <a:moveTo>
                    <a:pt x="0" y="0"/>
                  </a:moveTo>
                  <a:lnTo>
                    <a:pt x="35076" y="7864"/>
                  </a:lnTo>
                  <a:cubicBezTo>
                    <a:pt x="167477" y="33233"/>
                    <a:pt x="304172" y="46513"/>
                    <a:pt x="443969" y="46513"/>
                  </a:cubicBezTo>
                  <a:cubicBezTo>
                    <a:pt x="537167" y="46513"/>
                    <a:pt x="628987" y="40611"/>
                    <a:pt x="719074" y="29159"/>
                  </a:cubicBezTo>
                  <a:lnTo>
                    <a:pt x="821350" y="12880"/>
                  </a:lnTo>
                  <a:lnTo>
                    <a:pt x="821350" y="12881"/>
                  </a:lnTo>
                  <a:lnTo>
                    <a:pt x="719074" y="29160"/>
                  </a:lnTo>
                  <a:cubicBezTo>
                    <a:pt x="628987" y="40612"/>
                    <a:pt x="537167" y="46514"/>
                    <a:pt x="443969" y="46514"/>
                  </a:cubicBezTo>
                  <a:cubicBezTo>
                    <a:pt x="304172" y="46514"/>
                    <a:pt x="167477" y="33234"/>
                    <a:pt x="35076" y="7865"/>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9" name="SC.DA.5">
              <a:extLst>
                <a:ext uri="{FF2B5EF4-FFF2-40B4-BE49-F238E27FC236}">
                  <a16:creationId xmlns:a16="http://schemas.microsoft.com/office/drawing/2014/main" id="{00000000-0008-0000-0800-0000D1000000}"/>
                </a:ext>
              </a:extLst>
            </xdr:cNvPr>
            <xdr:cNvSpPr/>
          </xdr:nvSpPr>
          <xdr:spPr>
            <a:xfrm>
              <a:off x="2682086" y="450001"/>
              <a:ext cx="1032970" cy="589435"/>
            </a:xfrm>
            <a:custGeom>
              <a:avLst/>
              <a:gdLst>
                <a:gd name="connsiteX0" fmla="*/ 463343 w 1032970"/>
                <a:gd name="connsiteY0" fmla="*/ 0 h 589435"/>
                <a:gd name="connsiteX1" fmla="*/ 974460 w 1032970"/>
                <a:gd name="connsiteY1" fmla="*/ 48311 h 589435"/>
                <a:gd name="connsiteX2" fmla="*/ 1032970 w 1032970"/>
                <a:gd name="connsiteY2" fmla="*/ 61429 h 589435"/>
                <a:gd name="connsiteX3" fmla="*/ 920349 w 1032970"/>
                <a:gd name="connsiteY3" fmla="*/ 589435 h 589435"/>
                <a:gd name="connsiteX4" fmla="*/ 872235 w 1032970"/>
                <a:gd name="connsiteY4" fmla="*/ 578648 h 589435"/>
                <a:gd name="connsiteX5" fmla="*/ 463342 w 1032970"/>
                <a:gd name="connsiteY5" fmla="*/ 539999 h 589435"/>
                <a:gd name="connsiteX6" fmla="*/ 188237 w 1032970"/>
                <a:gd name="connsiteY6" fmla="*/ 557353 h 589435"/>
                <a:gd name="connsiteX7" fmla="*/ 93413 w 1032970"/>
                <a:gd name="connsiteY7" fmla="*/ 572446 h 589435"/>
                <a:gd name="connsiteX8" fmla="*/ 0 w 1032970"/>
                <a:gd name="connsiteY8" fmla="*/ 40707 h 589435"/>
                <a:gd name="connsiteX9" fmla="*/ 119462 w 1032970"/>
                <a:gd name="connsiteY9" fmla="*/ 21693 h 589435"/>
                <a:gd name="connsiteX10" fmla="*/ 463343 w 1032970"/>
                <a:gd name="connsiteY10" fmla="*/ 0 h 589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2970" h="589435">
                  <a:moveTo>
                    <a:pt x="463343" y="0"/>
                  </a:moveTo>
                  <a:cubicBezTo>
                    <a:pt x="638090" y="0"/>
                    <a:pt x="808959" y="16601"/>
                    <a:pt x="974460" y="48311"/>
                  </a:cubicBezTo>
                  <a:lnTo>
                    <a:pt x="1032970" y="61429"/>
                  </a:lnTo>
                  <a:lnTo>
                    <a:pt x="920349" y="589435"/>
                  </a:lnTo>
                  <a:lnTo>
                    <a:pt x="872235" y="578648"/>
                  </a:lnTo>
                  <a:cubicBezTo>
                    <a:pt x="739834" y="553280"/>
                    <a:pt x="603139" y="539999"/>
                    <a:pt x="463342" y="539999"/>
                  </a:cubicBezTo>
                  <a:cubicBezTo>
                    <a:pt x="370144" y="539999"/>
                    <a:pt x="278325" y="545902"/>
                    <a:pt x="188237" y="557353"/>
                  </a:cubicBezTo>
                  <a:lnTo>
                    <a:pt x="93413" y="572446"/>
                  </a:lnTo>
                  <a:lnTo>
                    <a:pt x="0" y="40707"/>
                  </a:lnTo>
                  <a:lnTo>
                    <a:pt x="119462" y="21693"/>
                  </a:lnTo>
                  <a:cubicBezTo>
                    <a:pt x="232071" y="7378"/>
                    <a:pt x="346846" y="0"/>
                    <a:pt x="463343"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0" name="SC.DA.4">
              <a:extLst>
                <a:ext uri="{FF2B5EF4-FFF2-40B4-BE49-F238E27FC236}">
                  <a16:creationId xmlns:a16="http://schemas.microsoft.com/office/drawing/2014/main" id="{00000000-0008-0000-0800-0000D2000000}"/>
                </a:ext>
              </a:extLst>
            </xdr:cNvPr>
            <xdr:cNvSpPr/>
          </xdr:nvSpPr>
          <xdr:spPr>
            <a:xfrm>
              <a:off x="2775500" y="990001"/>
              <a:ext cx="826934" cy="491468"/>
            </a:xfrm>
            <a:custGeom>
              <a:avLst/>
              <a:gdLst>
                <a:gd name="connsiteX0" fmla="*/ 369929 w 826934"/>
                <a:gd name="connsiteY0" fmla="*/ 0 h 491468"/>
                <a:gd name="connsiteX1" fmla="*/ 778822 w 826934"/>
                <a:gd name="connsiteY1" fmla="*/ 38649 h 491468"/>
                <a:gd name="connsiteX2" fmla="*/ 826934 w 826934"/>
                <a:gd name="connsiteY2" fmla="*/ 49436 h 491468"/>
                <a:gd name="connsiteX3" fmla="*/ 732651 w 826934"/>
                <a:gd name="connsiteY3" fmla="*/ 491468 h 491468"/>
                <a:gd name="connsiteX4" fmla="*/ 587719 w 826934"/>
                <a:gd name="connsiteY4" fmla="*/ 463738 h 491468"/>
                <a:gd name="connsiteX5" fmla="*/ 369928 w 826934"/>
                <a:gd name="connsiteY5" fmla="*/ 449999 h 491468"/>
                <a:gd name="connsiteX6" fmla="*/ 152137 w 826934"/>
                <a:gd name="connsiteY6" fmla="*/ 463738 h 491468"/>
                <a:gd name="connsiteX7" fmla="*/ 78250 w 826934"/>
                <a:gd name="connsiteY7" fmla="*/ 477875 h 491468"/>
                <a:gd name="connsiteX8" fmla="*/ 0 w 826934"/>
                <a:gd name="connsiteY8" fmla="*/ 32447 h 491468"/>
                <a:gd name="connsiteX9" fmla="*/ 94824 w 826934"/>
                <a:gd name="connsiteY9" fmla="*/ 17354 h 491468"/>
                <a:gd name="connsiteX10" fmla="*/ 369929 w 826934"/>
                <a:gd name="connsiteY10" fmla="*/ 0 h 491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4" h="491468">
                  <a:moveTo>
                    <a:pt x="369929" y="0"/>
                  </a:moveTo>
                  <a:cubicBezTo>
                    <a:pt x="509726" y="0"/>
                    <a:pt x="646421" y="13281"/>
                    <a:pt x="778822" y="38649"/>
                  </a:cubicBezTo>
                  <a:lnTo>
                    <a:pt x="826934" y="49436"/>
                  </a:lnTo>
                  <a:lnTo>
                    <a:pt x="732651" y="491468"/>
                  </a:lnTo>
                  <a:lnTo>
                    <a:pt x="587719" y="463738"/>
                  </a:lnTo>
                  <a:cubicBezTo>
                    <a:pt x="516400" y="454672"/>
                    <a:pt x="443710" y="449999"/>
                    <a:pt x="369928" y="449999"/>
                  </a:cubicBezTo>
                  <a:cubicBezTo>
                    <a:pt x="296146" y="449999"/>
                    <a:pt x="223456" y="454672"/>
                    <a:pt x="152137" y="463738"/>
                  </a:cubicBezTo>
                  <a:lnTo>
                    <a:pt x="78250" y="477875"/>
                  </a:lnTo>
                  <a:lnTo>
                    <a:pt x="0" y="32447"/>
                  </a:lnTo>
                  <a:lnTo>
                    <a:pt x="94824" y="17354"/>
                  </a:lnTo>
                  <a:cubicBezTo>
                    <a:pt x="184912" y="5903"/>
                    <a:pt x="276731" y="0"/>
                    <a:pt x="36992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1" name="Freeform 210">
              <a:extLst>
                <a:ext uri="{FF2B5EF4-FFF2-40B4-BE49-F238E27FC236}">
                  <a16:creationId xmlns:a16="http://schemas.microsoft.com/office/drawing/2014/main" id="{00000000-0008-0000-0800-0000D3000000}"/>
                </a:ext>
              </a:extLst>
            </xdr:cNvPr>
            <xdr:cNvSpPr/>
          </xdr:nvSpPr>
          <xdr:spPr>
            <a:xfrm>
              <a:off x="2010627" y="1022447"/>
              <a:ext cx="764873" cy="292175"/>
            </a:xfrm>
            <a:custGeom>
              <a:avLst/>
              <a:gdLst>
                <a:gd name="connsiteX0" fmla="*/ 764872 w 764873"/>
                <a:gd name="connsiteY0" fmla="*/ 0 h 292175"/>
                <a:gd name="connsiteX1" fmla="*/ 764873 w 764873"/>
                <a:gd name="connsiteY1" fmla="*/ 1 h 292175"/>
                <a:gd name="connsiteX2" fmla="*/ 725909 w 764873"/>
                <a:gd name="connsiteY2" fmla="*/ 6203 h 292175"/>
                <a:gd name="connsiteX3" fmla="*/ 105218 w 764873"/>
                <a:gd name="connsiteY3" fmla="*/ 228254 h 292175"/>
                <a:gd name="connsiteX4" fmla="*/ 0 w 764873"/>
                <a:gd name="connsiteY4" fmla="*/ 292175 h 292175"/>
                <a:gd name="connsiteX5" fmla="*/ 0 w 764873"/>
                <a:gd name="connsiteY5" fmla="*/ 292174 h 292175"/>
                <a:gd name="connsiteX6" fmla="*/ 105217 w 764873"/>
                <a:gd name="connsiteY6" fmla="*/ 228253 h 292175"/>
                <a:gd name="connsiteX7" fmla="*/ 725908 w 764873"/>
                <a:gd name="connsiteY7" fmla="*/ 6202 h 292175"/>
                <a:gd name="connsiteX8" fmla="*/ 764872 w 764873"/>
                <a:gd name="connsiteY8" fmla="*/ 0 h 29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4873" h="292175">
                  <a:moveTo>
                    <a:pt x="764872" y="0"/>
                  </a:moveTo>
                  <a:lnTo>
                    <a:pt x="764873" y="1"/>
                  </a:lnTo>
                  <a:lnTo>
                    <a:pt x="725909" y="6203"/>
                  </a:lnTo>
                  <a:cubicBezTo>
                    <a:pt x="505242" y="48484"/>
                    <a:pt x="296504" y="124342"/>
                    <a:pt x="105218" y="228254"/>
                  </a:cubicBezTo>
                  <a:lnTo>
                    <a:pt x="0" y="292175"/>
                  </a:lnTo>
                  <a:lnTo>
                    <a:pt x="0" y="292174"/>
                  </a:lnTo>
                  <a:lnTo>
                    <a:pt x="105217" y="228253"/>
                  </a:lnTo>
                  <a:cubicBezTo>
                    <a:pt x="296503" y="124341"/>
                    <a:pt x="505241" y="48483"/>
                    <a:pt x="725908" y="6202"/>
                  </a:cubicBezTo>
                  <a:lnTo>
                    <a:pt x="7648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2" name="Freeform 211">
              <a:extLst>
                <a:ext uri="{FF2B5EF4-FFF2-40B4-BE49-F238E27FC236}">
                  <a16:creationId xmlns:a16="http://schemas.microsoft.com/office/drawing/2014/main" id="{00000000-0008-0000-0800-0000D4000000}"/>
                </a:ext>
              </a:extLst>
            </xdr:cNvPr>
            <xdr:cNvSpPr/>
          </xdr:nvSpPr>
          <xdr:spPr>
            <a:xfrm>
              <a:off x="3602434" y="1039436"/>
              <a:ext cx="687138" cy="280861"/>
            </a:xfrm>
            <a:custGeom>
              <a:avLst/>
              <a:gdLst>
                <a:gd name="connsiteX0" fmla="*/ 1 w 687138"/>
                <a:gd name="connsiteY0" fmla="*/ 0 h 280861"/>
                <a:gd name="connsiteX1" fmla="*/ 82812 w 687138"/>
                <a:gd name="connsiteY1" fmla="*/ 18566 h 280861"/>
                <a:gd name="connsiteX2" fmla="*/ 572578 w 687138"/>
                <a:gd name="connsiteY2" fmla="*/ 211264 h 280861"/>
                <a:gd name="connsiteX3" fmla="*/ 687138 w 687138"/>
                <a:gd name="connsiteY3" fmla="*/ 280861 h 280861"/>
                <a:gd name="connsiteX4" fmla="*/ 687138 w 687138"/>
                <a:gd name="connsiteY4" fmla="*/ 280861 h 280861"/>
                <a:gd name="connsiteX5" fmla="*/ 572579 w 687138"/>
                <a:gd name="connsiteY5" fmla="*/ 211265 h 280861"/>
                <a:gd name="connsiteX6" fmla="*/ 82813 w 687138"/>
                <a:gd name="connsiteY6" fmla="*/ 18568 h 280861"/>
                <a:gd name="connsiteX7" fmla="*/ 0 w 687138"/>
                <a:gd name="connsiteY7" fmla="*/ 1 h 280861"/>
                <a:gd name="connsiteX8" fmla="*/ 1 w 687138"/>
                <a:gd name="connsiteY8" fmla="*/ 0 h 2808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7138" h="280861">
                  <a:moveTo>
                    <a:pt x="1" y="0"/>
                  </a:moveTo>
                  <a:lnTo>
                    <a:pt x="82812" y="18566"/>
                  </a:lnTo>
                  <a:cubicBezTo>
                    <a:pt x="255352" y="62959"/>
                    <a:pt x="419550" y="128134"/>
                    <a:pt x="572578" y="211264"/>
                  </a:cubicBezTo>
                  <a:lnTo>
                    <a:pt x="687138" y="280861"/>
                  </a:lnTo>
                  <a:lnTo>
                    <a:pt x="687138" y="280861"/>
                  </a:lnTo>
                  <a:lnTo>
                    <a:pt x="572579" y="211265"/>
                  </a:lnTo>
                  <a:cubicBezTo>
                    <a:pt x="419551" y="128135"/>
                    <a:pt x="255353" y="62960"/>
                    <a:pt x="82813" y="18568"/>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3" name="SC.DA.3">
              <a:extLst>
                <a:ext uri="{FF2B5EF4-FFF2-40B4-BE49-F238E27FC236}">
                  <a16:creationId xmlns:a16="http://schemas.microsoft.com/office/drawing/2014/main" id="{00000000-0008-0000-0800-0000D5000000}"/>
                </a:ext>
              </a:extLst>
            </xdr:cNvPr>
            <xdr:cNvSpPr/>
          </xdr:nvSpPr>
          <xdr:spPr>
            <a:xfrm>
              <a:off x="2853751" y="1440001"/>
              <a:ext cx="654400" cy="480885"/>
            </a:xfrm>
            <a:custGeom>
              <a:avLst/>
              <a:gdLst>
                <a:gd name="connsiteX0" fmla="*/ 291678 w 654400"/>
                <a:gd name="connsiteY0" fmla="*/ 0 h 480885"/>
                <a:gd name="connsiteX1" fmla="*/ 509469 w 654400"/>
                <a:gd name="connsiteY1" fmla="*/ 13739 h 480885"/>
                <a:gd name="connsiteX2" fmla="*/ 654400 w 654400"/>
                <a:gd name="connsiteY2" fmla="*/ 41469 h 480885"/>
                <a:gd name="connsiteX3" fmla="*/ 560674 w 654400"/>
                <a:gd name="connsiteY3" fmla="*/ 480885 h 480885"/>
                <a:gd name="connsiteX4" fmla="*/ 452156 w 654400"/>
                <a:gd name="connsiteY4" fmla="*/ 460122 h 480885"/>
                <a:gd name="connsiteX5" fmla="*/ 291678 w 654400"/>
                <a:gd name="connsiteY5" fmla="*/ 449999 h 480885"/>
                <a:gd name="connsiteX6" fmla="*/ 131200 w 654400"/>
                <a:gd name="connsiteY6" fmla="*/ 460122 h 480885"/>
                <a:gd name="connsiteX7" fmla="*/ 77732 w 654400"/>
                <a:gd name="connsiteY7" fmla="*/ 470352 h 480885"/>
                <a:gd name="connsiteX8" fmla="*/ 0 w 654400"/>
                <a:gd name="connsiteY8" fmla="*/ 27876 h 480885"/>
                <a:gd name="connsiteX9" fmla="*/ 73887 w 654400"/>
                <a:gd name="connsiteY9" fmla="*/ 13739 h 480885"/>
                <a:gd name="connsiteX10" fmla="*/ 291678 w 654400"/>
                <a:gd name="connsiteY10" fmla="*/ 0 h 4808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0" h="480885">
                  <a:moveTo>
                    <a:pt x="291678" y="0"/>
                  </a:moveTo>
                  <a:cubicBezTo>
                    <a:pt x="365460" y="0"/>
                    <a:pt x="438150" y="4673"/>
                    <a:pt x="509469" y="13739"/>
                  </a:cubicBezTo>
                  <a:lnTo>
                    <a:pt x="654400" y="41469"/>
                  </a:lnTo>
                  <a:lnTo>
                    <a:pt x="560674" y="480885"/>
                  </a:lnTo>
                  <a:lnTo>
                    <a:pt x="452156" y="460122"/>
                  </a:lnTo>
                  <a:cubicBezTo>
                    <a:pt x="399605" y="453442"/>
                    <a:pt x="346044" y="449999"/>
                    <a:pt x="291678" y="449999"/>
                  </a:cubicBezTo>
                  <a:cubicBezTo>
                    <a:pt x="237313" y="449999"/>
                    <a:pt x="183751" y="453442"/>
                    <a:pt x="131200" y="460122"/>
                  </a:cubicBezTo>
                  <a:lnTo>
                    <a:pt x="77732" y="470352"/>
                  </a:lnTo>
                  <a:lnTo>
                    <a:pt x="0" y="27876"/>
                  </a:lnTo>
                  <a:lnTo>
                    <a:pt x="73887" y="13739"/>
                  </a:lnTo>
                  <a:cubicBezTo>
                    <a:pt x="145206" y="4673"/>
                    <a:pt x="217896" y="0"/>
                    <a:pt x="291678"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4" name="SC.DA.2">
              <a:extLst>
                <a:ext uri="{FF2B5EF4-FFF2-40B4-BE49-F238E27FC236}">
                  <a16:creationId xmlns:a16="http://schemas.microsoft.com/office/drawing/2014/main" id="{00000000-0008-0000-0800-0000D6000000}"/>
                </a:ext>
              </a:extLst>
            </xdr:cNvPr>
            <xdr:cNvSpPr/>
          </xdr:nvSpPr>
          <xdr:spPr>
            <a:xfrm>
              <a:off x="2931483" y="1890001"/>
              <a:ext cx="482941" cy="469586"/>
            </a:xfrm>
            <a:custGeom>
              <a:avLst/>
              <a:gdLst>
                <a:gd name="connsiteX0" fmla="*/ 213946 w 482941"/>
                <a:gd name="connsiteY0" fmla="*/ 0 h 469586"/>
                <a:gd name="connsiteX1" fmla="*/ 374424 w 482941"/>
                <a:gd name="connsiteY1" fmla="*/ 10123 h 469586"/>
                <a:gd name="connsiteX2" fmla="*/ 482941 w 482941"/>
                <a:gd name="connsiteY2" fmla="*/ 30886 h 469586"/>
                <a:gd name="connsiteX3" fmla="*/ 389368 w 482941"/>
                <a:gd name="connsiteY3" fmla="*/ 469586 h 469586"/>
                <a:gd name="connsiteX4" fmla="*/ 377190 w 482941"/>
                <a:gd name="connsiteY4" fmla="*/ 466455 h 469586"/>
                <a:gd name="connsiteX5" fmla="*/ 213946 w 482941"/>
                <a:gd name="connsiteY5" fmla="*/ 449999 h 469586"/>
                <a:gd name="connsiteX6" fmla="*/ 131128 w 482941"/>
                <a:gd name="connsiteY6" fmla="*/ 454181 h 469586"/>
                <a:gd name="connsiteX7" fmla="*/ 77647 w 482941"/>
                <a:gd name="connsiteY7" fmla="*/ 462343 h 469586"/>
                <a:gd name="connsiteX8" fmla="*/ 0 w 482941"/>
                <a:gd name="connsiteY8" fmla="*/ 20353 h 469586"/>
                <a:gd name="connsiteX9" fmla="*/ 53468 w 482941"/>
                <a:gd name="connsiteY9" fmla="*/ 10123 h 469586"/>
                <a:gd name="connsiteX10" fmla="*/ 213946 w 482941"/>
                <a:gd name="connsiteY10" fmla="*/ 0 h 4695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1" h="469586">
                  <a:moveTo>
                    <a:pt x="213946" y="0"/>
                  </a:moveTo>
                  <a:cubicBezTo>
                    <a:pt x="268312" y="0"/>
                    <a:pt x="321873" y="3443"/>
                    <a:pt x="374424" y="10123"/>
                  </a:cubicBezTo>
                  <a:lnTo>
                    <a:pt x="482941" y="30886"/>
                  </a:lnTo>
                  <a:lnTo>
                    <a:pt x="389368" y="469586"/>
                  </a:lnTo>
                  <a:lnTo>
                    <a:pt x="377190" y="466455"/>
                  </a:lnTo>
                  <a:cubicBezTo>
                    <a:pt x="324461" y="455665"/>
                    <a:pt x="269865" y="449999"/>
                    <a:pt x="213946" y="449999"/>
                  </a:cubicBezTo>
                  <a:cubicBezTo>
                    <a:pt x="185987" y="449999"/>
                    <a:pt x="158358" y="451416"/>
                    <a:pt x="131128" y="454181"/>
                  </a:cubicBezTo>
                  <a:lnTo>
                    <a:pt x="77647" y="462343"/>
                  </a:lnTo>
                  <a:lnTo>
                    <a:pt x="0" y="20353"/>
                  </a:lnTo>
                  <a:lnTo>
                    <a:pt x="53468" y="10123"/>
                  </a:lnTo>
                  <a:cubicBezTo>
                    <a:pt x="106019" y="3443"/>
                    <a:pt x="159581" y="0"/>
                    <a:pt x="213946"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5" name="Freeform 214">
              <a:extLst>
                <a:ext uri="{FF2B5EF4-FFF2-40B4-BE49-F238E27FC236}">
                  <a16:creationId xmlns:a16="http://schemas.microsoft.com/office/drawing/2014/main" id="{00000000-0008-0000-0800-0000D7000000}"/>
                </a:ext>
              </a:extLst>
            </xdr:cNvPr>
            <xdr:cNvSpPr/>
          </xdr:nvSpPr>
          <xdr:spPr>
            <a:xfrm>
              <a:off x="2483811" y="1910353"/>
              <a:ext cx="447672" cy="168798"/>
            </a:xfrm>
            <a:custGeom>
              <a:avLst/>
              <a:gdLst>
                <a:gd name="connsiteX0" fmla="*/ 447672 w 447672"/>
                <a:gd name="connsiteY0" fmla="*/ 0 h 168798"/>
                <a:gd name="connsiteX1" fmla="*/ 447672 w 447672"/>
                <a:gd name="connsiteY1" fmla="*/ 1 h 168798"/>
                <a:gd name="connsiteX2" fmla="*/ 346725 w 447672"/>
                <a:gd name="connsiteY2" fmla="*/ 19316 h 168798"/>
                <a:gd name="connsiteX3" fmla="*/ 61027 w 447672"/>
                <a:gd name="connsiteY3" fmla="*/ 131723 h 168798"/>
                <a:gd name="connsiteX4" fmla="*/ 1 w 447672"/>
                <a:gd name="connsiteY4" fmla="*/ 168798 h 168798"/>
                <a:gd name="connsiteX5" fmla="*/ 0 w 447672"/>
                <a:gd name="connsiteY5" fmla="*/ 168797 h 168798"/>
                <a:gd name="connsiteX6" fmla="*/ 61027 w 447672"/>
                <a:gd name="connsiteY6" fmla="*/ 131722 h 168798"/>
                <a:gd name="connsiteX7" fmla="*/ 346725 w 447672"/>
                <a:gd name="connsiteY7" fmla="*/ 19315 h 168798"/>
                <a:gd name="connsiteX8" fmla="*/ 447672 w 447672"/>
                <a:gd name="connsiteY8" fmla="*/ 0 h 168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7672" h="168798">
                  <a:moveTo>
                    <a:pt x="447672" y="0"/>
                  </a:moveTo>
                  <a:lnTo>
                    <a:pt x="447672" y="1"/>
                  </a:lnTo>
                  <a:lnTo>
                    <a:pt x="346725" y="19316"/>
                  </a:lnTo>
                  <a:cubicBezTo>
                    <a:pt x="246076" y="45212"/>
                    <a:pt x="150294" y="83231"/>
                    <a:pt x="61027" y="131723"/>
                  </a:cubicBezTo>
                  <a:lnTo>
                    <a:pt x="1" y="168798"/>
                  </a:lnTo>
                  <a:lnTo>
                    <a:pt x="0" y="168797"/>
                  </a:lnTo>
                  <a:lnTo>
                    <a:pt x="61027" y="131722"/>
                  </a:lnTo>
                  <a:cubicBezTo>
                    <a:pt x="150294" y="83230"/>
                    <a:pt x="246076" y="45211"/>
                    <a:pt x="346725" y="19315"/>
                  </a:cubicBezTo>
                  <a:lnTo>
                    <a:pt x="4476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6" name="Freeform 215">
              <a:extLst>
                <a:ext uri="{FF2B5EF4-FFF2-40B4-BE49-F238E27FC236}">
                  <a16:creationId xmlns:a16="http://schemas.microsoft.com/office/drawing/2014/main" id="{00000000-0008-0000-0800-0000D8000000}"/>
                </a:ext>
              </a:extLst>
            </xdr:cNvPr>
            <xdr:cNvSpPr/>
          </xdr:nvSpPr>
          <xdr:spPr>
            <a:xfrm>
              <a:off x="3414424" y="1920886"/>
              <a:ext cx="401862" cy="163878"/>
            </a:xfrm>
            <a:custGeom>
              <a:avLst/>
              <a:gdLst>
                <a:gd name="connsiteX0" fmla="*/ 1 w 401862"/>
                <a:gd name="connsiteY0" fmla="*/ 0 h 163878"/>
                <a:gd name="connsiteX1" fmla="*/ 45899 w 401862"/>
                <a:gd name="connsiteY1" fmla="*/ 8782 h 163878"/>
                <a:gd name="connsiteX2" fmla="*/ 331596 w 401862"/>
                <a:gd name="connsiteY2" fmla="*/ 121189 h 163878"/>
                <a:gd name="connsiteX3" fmla="*/ 401862 w 401862"/>
                <a:gd name="connsiteY3" fmla="*/ 163877 h 163878"/>
                <a:gd name="connsiteX4" fmla="*/ 401862 w 401862"/>
                <a:gd name="connsiteY4" fmla="*/ 163878 h 163878"/>
                <a:gd name="connsiteX5" fmla="*/ 331596 w 401862"/>
                <a:gd name="connsiteY5" fmla="*/ 121190 h 163878"/>
                <a:gd name="connsiteX6" fmla="*/ 45899 w 401862"/>
                <a:gd name="connsiteY6" fmla="*/ 8783 h 163878"/>
                <a:gd name="connsiteX7" fmla="*/ 0 w 401862"/>
                <a:gd name="connsiteY7" fmla="*/ 1 h 163878"/>
                <a:gd name="connsiteX8" fmla="*/ 1 w 401862"/>
                <a:gd name="connsiteY8" fmla="*/ 0 h 1638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01862" h="163878">
                  <a:moveTo>
                    <a:pt x="1" y="0"/>
                  </a:moveTo>
                  <a:lnTo>
                    <a:pt x="45899" y="8782"/>
                  </a:lnTo>
                  <a:cubicBezTo>
                    <a:pt x="146547" y="34678"/>
                    <a:pt x="242330" y="72697"/>
                    <a:pt x="331596" y="121189"/>
                  </a:cubicBezTo>
                  <a:lnTo>
                    <a:pt x="401862" y="163877"/>
                  </a:lnTo>
                  <a:lnTo>
                    <a:pt x="401862" y="163878"/>
                  </a:lnTo>
                  <a:lnTo>
                    <a:pt x="331596" y="121190"/>
                  </a:lnTo>
                  <a:cubicBezTo>
                    <a:pt x="242330" y="72698"/>
                    <a:pt x="146547" y="34679"/>
                    <a:pt x="45899" y="8783"/>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7" name="SC.DA.1">
              <a:extLst>
                <a:ext uri="{FF2B5EF4-FFF2-40B4-BE49-F238E27FC236}">
                  <a16:creationId xmlns:a16="http://schemas.microsoft.com/office/drawing/2014/main" id="{00000000-0008-0000-0800-0000D9000000}"/>
                </a:ext>
              </a:extLst>
            </xdr:cNvPr>
            <xdr:cNvSpPr/>
          </xdr:nvSpPr>
          <xdr:spPr>
            <a:xfrm>
              <a:off x="3009130" y="2340001"/>
              <a:ext cx="311721" cy="816818"/>
            </a:xfrm>
            <a:custGeom>
              <a:avLst/>
              <a:gdLst>
                <a:gd name="connsiteX0" fmla="*/ 136299 w 311721"/>
                <a:gd name="connsiteY0" fmla="*/ 0 h 816818"/>
                <a:gd name="connsiteX1" fmla="*/ 299543 w 311721"/>
                <a:gd name="connsiteY1" fmla="*/ 16456 h 816818"/>
                <a:gd name="connsiteX2" fmla="*/ 311721 w 311721"/>
                <a:gd name="connsiteY2" fmla="*/ 19587 h 816818"/>
                <a:gd name="connsiteX3" fmla="*/ 141674 w 311721"/>
                <a:gd name="connsiteY3" fmla="*/ 816818 h 816818"/>
                <a:gd name="connsiteX4" fmla="*/ 141189 w 311721"/>
                <a:gd name="connsiteY4" fmla="*/ 816034 h 816818"/>
                <a:gd name="connsiteX5" fmla="*/ 0 w 311721"/>
                <a:gd name="connsiteY5" fmla="*/ 12344 h 816818"/>
                <a:gd name="connsiteX6" fmla="*/ 53481 w 311721"/>
                <a:gd name="connsiteY6" fmla="*/ 4182 h 816818"/>
                <a:gd name="connsiteX7" fmla="*/ 136299 w 311721"/>
                <a:gd name="connsiteY7" fmla="*/ 0 h 8168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11721" h="816818">
                  <a:moveTo>
                    <a:pt x="136299" y="0"/>
                  </a:moveTo>
                  <a:cubicBezTo>
                    <a:pt x="192218" y="0"/>
                    <a:pt x="246814" y="5666"/>
                    <a:pt x="299543" y="16456"/>
                  </a:cubicBezTo>
                  <a:lnTo>
                    <a:pt x="311721" y="19587"/>
                  </a:lnTo>
                  <a:lnTo>
                    <a:pt x="141674" y="816818"/>
                  </a:lnTo>
                  <a:lnTo>
                    <a:pt x="141189" y="816034"/>
                  </a:lnTo>
                  <a:lnTo>
                    <a:pt x="0" y="12344"/>
                  </a:lnTo>
                  <a:lnTo>
                    <a:pt x="53481" y="4182"/>
                  </a:lnTo>
                  <a:cubicBezTo>
                    <a:pt x="80711" y="1417"/>
                    <a:pt x="108340" y="0"/>
                    <a:pt x="13629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8" name="EE.GF.1">
              <a:extLst>
                <a:ext uri="{FF2B5EF4-FFF2-40B4-BE49-F238E27FC236}">
                  <a16:creationId xmlns:a16="http://schemas.microsoft.com/office/drawing/2014/main" id="{00000000-0008-0000-0800-0000DA000000}"/>
                </a:ext>
              </a:extLst>
            </xdr:cNvPr>
            <xdr:cNvSpPr/>
          </xdr:nvSpPr>
          <xdr:spPr>
            <a:xfrm>
              <a:off x="2982973" y="3160934"/>
              <a:ext cx="306214" cy="799066"/>
            </a:xfrm>
            <a:custGeom>
              <a:avLst/>
              <a:gdLst>
                <a:gd name="connsiteX0" fmla="*/ 167047 w 306214"/>
                <a:gd name="connsiteY0" fmla="*/ 0 h 799066"/>
                <a:gd name="connsiteX1" fmla="*/ 168207 w 306214"/>
                <a:gd name="connsiteY1" fmla="*/ 2 h 799066"/>
                <a:gd name="connsiteX2" fmla="*/ 306214 w 306214"/>
                <a:gd name="connsiteY2" fmla="*/ 785584 h 799066"/>
                <a:gd name="connsiteX3" fmla="*/ 245273 w 306214"/>
                <a:gd name="connsiteY3" fmla="*/ 794884 h 799066"/>
                <a:gd name="connsiteX4" fmla="*/ 162456 w 306214"/>
                <a:gd name="connsiteY4" fmla="*/ 799066 h 799066"/>
                <a:gd name="connsiteX5" fmla="*/ 79638 w 306214"/>
                <a:gd name="connsiteY5" fmla="*/ 794884 h 799066"/>
                <a:gd name="connsiteX6" fmla="*/ 0 w 306214"/>
                <a:gd name="connsiteY6" fmla="*/ 782730 h 799066"/>
                <a:gd name="connsiteX7" fmla="*/ 166905 w 306214"/>
                <a:gd name="connsiteY7" fmla="*/ 230 h 799066"/>
                <a:gd name="connsiteX8" fmla="*/ 167047 w 306214"/>
                <a:gd name="connsiteY8" fmla="*/ 0 h 799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6214" h="799066">
                  <a:moveTo>
                    <a:pt x="167047" y="0"/>
                  </a:moveTo>
                  <a:lnTo>
                    <a:pt x="168207" y="2"/>
                  </a:lnTo>
                  <a:lnTo>
                    <a:pt x="306214" y="785584"/>
                  </a:lnTo>
                  <a:lnTo>
                    <a:pt x="245273" y="794884"/>
                  </a:lnTo>
                  <a:lnTo>
                    <a:pt x="162456" y="799066"/>
                  </a:lnTo>
                  <a:lnTo>
                    <a:pt x="79638" y="794884"/>
                  </a:lnTo>
                  <a:lnTo>
                    <a:pt x="0" y="782730"/>
                  </a:lnTo>
                  <a:lnTo>
                    <a:pt x="166905" y="230"/>
                  </a:lnTo>
                  <a:lnTo>
                    <a:pt x="167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9" name="EE.GF.2">
              <a:extLst>
                <a:ext uri="{FF2B5EF4-FFF2-40B4-BE49-F238E27FC236}">
                  <a16:creationId xmlns:a16="http://schemas.microsoft.com/office/drawing/2014/main" id="{00000000-0008-0000-0800-0000DB000000}"/>
                </a:ext>
              </a:extLst>
            </xdr:cNvPr>
            <xdr:cNvSpPr/>
          </xdr:nvSpPr>
          <xdr:spPr>
            <a:xfrm>
              <a:off x="2889558" y="3943664"/>
              <a:ext cx="477227" cy="466336"/>
            </a:xfrm>
            <a:custGeom>
              <a:avLst/>
              <a:gdLst>
                <a:gd name="connsiteX0" fmla="*/ 93415 w 477227"/>
                <a:gd name="connsiteY0" fmla="*/ 0 h 466336"/>
                <a:gd name="connsiteX1" fmla="*/ 173052 w 477227"/>
                <a:gd name="connsiteY1" fmla="*/ 12154 h 466336"/>
                <a:gd name="connsiteX2" fmla="*/ 255870 w 477227"/>
                <a:gd name="connsiteY2" fmla="*/ 16336 h 466336"/>
                <a:gd name="connsiteX3" fmla="*/ 255871 w 477227"/>
                <a:gd name="connsiteY3" fmla="*/ 16336 h 466336"/>
                <a:gd name="connsiteX4" fmla="*/ 255871 w 477227"/>
                <a:gd name="connsiteY4" fmla="*/ 16336 h 466336"/>
                <a:gd name="connsiteX5" fmla="*/ 338689 w 477227"/>
                <a:gd name="connsiteY5" fmla="*/ 12154 h 466336"/>
                <a:gd name="connsiteX6" fmla="*/ 399629 w 477227"/>
                <a:gd name="connsiteY6" fmla="*/ 2854 h 466336"/>
                <a:gd name="connsiteX7" fmla="*/ 477227 w 477227"/>
                <a:gd name="connsiteY7" fmla="*/ 444565 h 466336"/>
                <a:gd name="connsiteX8" fmla="*/ 416348 w 477227"/>
                <a:gd name="connsiteY8" fmla="*/ 456213 h 466336"/>
                <a:gd name="connsiteX9" fmla="*/ 255871 w 477227"/>
                <a:gd name="connsiteY9" fmla="*/ 466336 h 466336"/>
                <a:gd name="connsiteX10" fmla="*/ 95393 w 477227"/>
                <a:gd name="connsiteY10" fmla="*/ 456213 h 466336"/>
                <a:gd name="connsiteX11" fmla="*/ 0 w 477227"/>
                <a:gd name="connsiteY11" fmla="*/ 437961 h 466336"/>
                <a:gd name="connsiteX12" fmla="*/ 93415 w 477227"/>
                <a:gd name="connsiteY12" fmla="*/ 0 h 46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477227" h="466336">
                  <a:moveTo>
                    <a:pt x="93415" y="0"/>
                  </a:moveTo>
                  <a:lnTo>
                    <a:pt x="173052" y="12154"/>
                  </a:lnTo>
                  <a:cubicBezTo>
                    <a:pt x="200282" y="14920"/>
                    <a:pt x="227911" y="16336"/>
                    <a:pt x="255870" y="16336"/>
                  </a:cubicBezTo>
                  <a:lnTo>
                    <a:pt x="255871" y="16336"/>
                  </a:lnTo>
                  <a:lnTo>
                    <a:pt x="255871" y="16336"/>
                  </a:lnTo>
                  <a:cubicBezTo>
                    <a:pt x="283831" y="16336"/>
                    <a:pt x="311459" y="14920"/>
                    <a:pt x="338689" y="12154"/>
                  </a:cubicBezTo>
                  <a:lnTo>
                    <a:pt x="399629" y="2854"/>
                  </a:lnTo>
                  <a:lnTo>
                    <a:pt x="477227" y="444565"/>
                  </a:lnTo>
                  <a:lnTo>
                    <a:pt x="416348" y="456213"/>
                  </a:lnTo>
                  <a:lnTo>
                    <a:pt x="255871" y="466336"/>
                  </a:lnTo>
                  <a:lnTo>
                    <a:pt x="95393" y="456213"/>
                  </a:lnTo>
                  <a:lnTo>
                    <a:pt x="0" y="437961"/>
                  </a:lnTo>
                  <a:lnTo>
                    <a:pt x="934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0" name="Freeform 219">
              <a:extLst>
                <a:ext uri="{FF2B5EF4-FFF2-40B4-BE49-F238E27FC236}">
                  <a16:creationId xmlns:a16="http://schemas.microsoft.com/office/drawing/2014/main" id="{00000000-0008-0000-0800-0000DC000000}"/>
                </a:ext>
              </a:extLst>
            </xdr:cNvPr>
            <xdr:cNvSpPr/>
          </xdr:nvSpPr>
          <xdr:spPr>
            <a:xfrm>
              <a:off x="2491082" y="4225268"/>
              <a:ext cx="398476" cy="156357"/>
            </a:xfrm>
            <a:custGeom>
              <a:avLst/>
              <a:gdLst>
                <a:gd name="connsiteX0" fmla="*/ 0 w 398476"/>
                <a:gd name="connsiteY0" fmla="*/ 0 h 156357"/>
                <a:gd name="connsiteX1" fmla="*/ 53756 w 398476"/>
                <a:gd name="connsiteY1" fmla="*/ 32657 h 156357"/>
                <a:gd name="connsiteX2" fmla="*/ 339454 w 398476"/>
                <a:gd name="connsiteY2" fmla="*/ 145064 h 156357"/>
                <a:gd name="connsiteX3" fmla="*/ 398476 w 398476"/>
                <a:gd name="connsiteY3" fmla="*/ 156357 h 156357"/>
                <a:gd name="connsiteX4" fmla="*/ 398476 w 398476"/>
                <a:gd name="connsiteY4" fmla="*/ 156357 h 156357"/>
                <a:gd name="connsiteX5" fmla="*/ 339452 w 398476"/>
                <a:gd name="connsiteY5" fmla="*/ 145064 h 156357"/>
                <a:gd name="connsiteX6" fmla="*/ 53755 w 398476"/>
                <a:gd name="connsiteY6" fmla="*/ 32657 h 156357"/>
                <a:gd name="connsiteX7" fmla="*/ 0 w 398476"/>
                <a:gd name="connsiteY7" fmla="*/ 1 h 156357"/>
                <a:gd name="connsiteX8" fmla="*/ 0 w 398476"/>
                <a:gd name="connsiteY8" fmla="*/ 0 h 1563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98476" h="156357">
                  <a:moveTo>
                    <a:pt x="0" y="0"/>
                  </a:moveTo>
                  <a:lnTo>
                    <a:pt x="53756" y="32657"/>
                  </a:lnTo>
                  <a:cubicBezTo>
                    <a:pt x="143023" y="81150"/>
                    <a:pt x="238805" y="119168"/>
                    <a:pt x="339454" y="145064"/>
                  </a:cubicBezTo>
                  <a:lnTo>
                    <a:pt x="398476" y="156357"/>
                  </a:lnTo>
                  <a:lnTo>
                    <a:pt x="398476" y="156357"/>
                  </a:lnTo>
                  <a:lnTo>
                    <a:pt x="339452" y="145064"/>
                  </a:lnTo>
                  <a:cubicBezTo>
                    <a:pt x="238804" y="119168"/>
                    <a:pt x="143022" y="81150"/>
                    <a:pt x="53755" y="32657"/>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1" name="Freeform 220">
              <a:extLst>
                <a:ext uri="{FF2B5EF4-FFF2-40B4-BE49-F238E27FC236}">
                  <a16:creationId xmlns:a16="http://schemas.microsoft.com/office/drawing/2014/main" id="{00000000-0008-0000-0800-0000DD000000}"/>
                </a:ext>
              </a:extLst>
            </xdr:cNvPr>
            <xdr:cNvSpPr/>
          </xdr:nvSpPr>
          <xdr:spPr>
            <a:xfrm>
              <a:off x="3522810" y="5241998"/>
              <a:ext cx="162437" cy="34370"/>
            </a:xfrm>
            <a:custGeom>
              <a:avLst/>
              <a:gdLst>
                <a:gd name="connsiteX0" fmla="*/ 162437 w 162437"/>
                <a:gd name="connsiteY0" fmla="*/ 0 h 34370"/>
                <a:gd name="connsiteX1" fmla="*/ 31512 w 162437"/>
                <a:gd name="connsiteY1" fmla="*/ 29354 h 34370"/>
                <a:gd name="connsiteX2" fmla="*/ 0 w 162437"/>
                <a:gd name="connsiteY2" fmla="*/ 34370 h 34370"/>
                <a:gd name="connsiteX3" fmla="*/ 0 w 162437"/>
                <a:gd name="connsiteY3" fmla="*/ 34369 h 34370"/>
                <a:gd name="connsiteX4" fmla="*/ 31512 w 162437"/>
                <a:gd name="connsiteY4" fmla="*/ 29353 h 34370"/>
                <a:gd name="connsiteX5" fmla="*/ 162437 w 162437"/>
                <a:gd name="connsiteY5" fmla="*/ 0 h 343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2437" h="34370">
                  <a:moveTo>
                    <a:pt x="162437" y="0"/>
                  </a:moveTo>
                  <a:cubicBezTo>
                    <a:pt x="119302" y="11099"/>
                    <a:pt x="75646" y="20898"/>
                    <a:pt x="31512" y="29354"/>
                  </a:cubicBezTo>
                  <a:lnTo>
                    <a:pt x="0" y="34370"/>
                  </a:lnTo>
                  <a:lnTo>
                    <a:pt x="0" y="34369"/>
                  </a:lnTo>
                  <a:lnTo>
                    <a:pt x="31512" y="29353"/>
                  </a:lnTo>
                  <a:cubicBezTo>
                    <a:pt x="75646" y="20897"/>
                    <a:pt x="119302" y="11098"/>
                    <a:pt x="162437"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2" name="EE.GF.5">
              <a:extLst>
                <a:ext uri="{FF2B5EF4-FFF2-40B4-BE49-F238E27FC236}">
                  <a16:creationId xmlns:a16="http://schemas.microsoft.com/office/drawing/2014/main" id="{00000000-0008-0000-0800-0000DE000000}"/>
                </a:ext>
              </a:extLst>
            </xdr:cNvPr>
            <xdr:cNvSpPr/>
          </xdr:nvSpPr>
          <xdr:spPr>
            <a:xfrm>
              <a:off x="2588838" y="5263488"/>
              <a:ext cx="1027386" cy="586513"/>
            </a:xfrm>
            <a:custGeom>
              <a:avLst/>
              <a:gdLst>
                <a:gd name="connsiteX0" fmla="*/ 112622 w 1027386"/>
                <a:gd name="connsiteY0" fmla="*/ 0 h 586513"/>
                <a:gd name="connsiteX1" fmla="*/ 147698 w 1027386"/>
                <a:gd name="connsiteY1" fmla="*/ 7864 h 586513"/>
                <a:gd name="connsiteX2" fmla="*/ 556591 w 1027386"/>
                <a:gd name="connsiteY2" fmla="*/ 46513 h 586513"/>
                <a:gd name="connsiteX3" fmla="*/ 831696 w 1027386"/>
                <a:gd name="connsiteY3" fmla="*/ 29159 h 586513"/>
                <a:gd name="connsiteX4" fmla="*/ 933972 w 1027386"/>
                <a:gd name="connsiteY4" fmla="*/ 12880 h 586513"/>
                <a:gd name="connsiteX5" fmla="*/ 1027386 w 1027386"/>
                <a:gd name="connsiteY5" fmla="*/ 544620 h 586513"/>
                <a:gd name="connsiteX6" fmla="*/ 900473 w 1027386"/>
                <a:gd name="connsiteY6" fmla="*/ 564820 h 586513"/>
                <a:gd name="connsiteX7" fmla="*/ 556591 w 1027386"/>
                <a:gd name="connsiteY7" fmla="*/ 586513 h 586513"/>
                <a:gd name="connsiteX8" fmla="*/ 45475 w 1027386"/>
                <a:gd name="connsiteY8" fmla="*/ 538202 h 586513"/>
                <a:gd name="connsiteX9" fmla="*/ 0 w 1027386"/>
                <a:gd name="connsiteY9" fmla="*/ 528007 h 586513"/>
                <a:gd name="connsiteX10" fmla="*/ 112622 w 1027386"/>
                <a:gd name="connsiteY10" fmla="*/ 0 h 5865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27386" h="586513">
                  <a:moveTo>
                    <a:pt x="112622" y="0"/>
                  </a:moveTo>
                  <a:lnTo>
                    <a:pt x="147698" y="7864"/>
                  </a:lnTo>
                  <a:cubicBezTo>
                    <a:pt x="280099" y="33233"/>
                    <a:pt x="416794" y="46513"/>
                    <a:pt x="556591" y="46513"/>
                  </a:cubicBezTo>
                  <a:cubicBezTo>
                    <a:pt x="649789" y="46513"/>
                    <a:pt x="741609" y="40611"/>
                    <a:pt x="831696" y="29159"/>
                  </a:cubicBezTo>
                  <a:lnTo>
                    <a:pt x="933972" y="12880"/>
                  </a:lnTo>
                  <a:lnTo>
                    <a:pt x="1027386" y="544620"/>
                  </a:lnTo>
                  <a:lnTo>
                    <a:pt x="900473" y="564820"/>
                  </a:lnTo>
                  <a:cubicBezTo>
                    <a:pt x="787863" y="579135"/>
                    <a:pt x="673089" y="586513"/>
                    <a:pt x="556591" y="586513"/>
                  </a:cubicBezTo>
                  <a:cubicBezTo>
                    <a:pt x="381845" y="586513"/>
                    <a:pt x="210976" y="569912"/>
                    <a:pt x="45475" y="538202"/>
                  </a:cubicBezTo>
                  <a:lnTo>
                    <a:pt x="0" y="528007"/>
                  </a:lnTo>
                  <a:lnTo>
                    <a:pt x="11262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3" name="CS.AS.5">
              <a:extLst>
                <a:ext uri="{FF2B5EF4-FFF2-40B4-BE49-F238E27FC236}">
                  <a16:creationId xmlns:a16="http://schemas.microsoft.com/office/drawing/2014/main" id="{00000000-0008-0000-0800-0000DF000000}"/>
                </a:ext>
              </a:extLst>
            </xdr:cNvPr>
            <xdr:cNvSpPr/>
          </xdr:nvSpPr>
          <xdr:spPr>
            <a:xfrm>
              <a:off x="4289573" y="861620"/>
              <a:ext cx="960175" cy="938749"/>
            </a:xfrm>
            <a:custGeom>
              <a:avLst/>
              <a:gdLst>
                <a:gd name="connsiteX0" fmla="*/ 283973 w 960175"/>
                <a:gd name="connsiteY0" fmla="*/ 0 h 938749"/>
                <a:gd name="connsiteX1" fmla="*/ 365452 w 960175"/>
                <a:gd name="connsiteY1" fmla="*/ 49500 h 938749"/>
                <a:gd name="connsiteX2" fmla="*/ 959794 w 960175"/>
                <a:gd name="connsiteY2" fmla="*/ 596060 h 938749"/>
                <a:gd name="connsiteX3" fmla="*/ 960175 w 960175"/>
                <a:gd name="connsiteY3" fmla="*/ 596563 h 938749"/>
                <a:gd name="connsiteX4" fmla="*/ 537433 w 960175"/>
                <a:gd name="connsiteY4" fmla="*/ 938749 h 938749"/>
                <a:gd name="connsiteX5" fmla="*/ 454728 w 960175"/>
                <a:gd name="connsiteY5" fmla="*/ 836047 h 938749"/>
                <a:gd name="connsiteX6" fmla="*/ 63534 w 960175"/>
                <a:gd name="connsiteY6" fmla="*/ 497276 h 938749"/>
                <a:gd name="connsiteX7" fmla="*/ 1 w 960175"/>
                <a:gd name="connsiteY7" fmla="*/ 458679 h 938749"/>
                <a:gd name="connsiteX8" fmla="*/ 1 w 960175"/>
                <a:gd name="connsiteY8" fmla="*/ 458679 h 938749"/>
                <a:gd name="connsiteX9" fmla="*/ 0 w 960175"/>
                <a:gd name="connsiteY9" fmla="*/ 458679 h 938749"/>
                <a:gd name="connsiteX10" fmla="*/ 283973 w 960175"/>
                <a:gd name="connsiteY10" fmla="*/ 0 h 9387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60175" h="938749">
                  <a:moveTo>
                    <a:pt x="283973" y="0"/>
                  </a:moveTo>
                  <a:lnTo>
                    <a:pt x="365452" y="49500"/>
                  </a:lnTo>
                  <a:cubicBezTo>
                    <a:pt x="589891" y="201128"/>
                    <a:pt x="790306" y="385615"/>
                    <a:pt x="959794" y="596060"/>
                  </a:cubicBezTo>
                  <a:lnTo>
                    <a:pt x="960175" y="596563"/>
                  </a:lnTo>
                  <a:lnTo>
                    <a:pt x="537433" y="938749"/>
                  </a:lnTo>
                  <a:lnTo>
                    <a:pt x="454728" y="836047"/>
                  </a:lnTo>
                  <a:cubicBezTo>
                    <a:pt x="338516" y="708184"/>
                    <a:pt x="207175" y="594318"/>
                    <a:pt x="63534" y="497276"/>
                  </a:cubicBezTo>
                  <a:lnTo>
                    <a:pt x="1" y="458679"/>
                  </a:lnTo>
                  <a:lnTo>
                    <a:pt x="1" y="458679"/>
                  </a:lnTo>
                  <a:lnTo>
                    <a:pt x="0" y="458679"/>
                  </a:lnTo>
                  <a:lnTo>
                    <a:pt x="2839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4" name="Freeform 223">
              <a:extLst>
                <a:ext uri="{FF2B5EF4-FFF2-40B4-BE49-F238E27FC236}">
                  <a16:creationId xmlns:a16="http://schemas.microsoft.com/office/drawing/2014/main" id="{00000000-0008-0000-0800-0000E0000000}"/>
                </a:ext>
              </a:extLst>
            </xdr:cNvPr>
            <xdr:cNvSpPr/>
          </xdr:nvSpPr>
          <xdr:spPr>
            <a:xfrm>
              <a:off x="4827005" y="1800369"/>
              <a:ext cx="366092" cy="662019"/>
            </a:xfrm>
            <a:custGeom>
              <a:avLst/>
              <a:gdLst>
                <a:gd name="connsiteX0" fmla="*/ 0 w 366092"/>
                <a:gd name="connsiteY0" fmla="*/ 0 h 662019"/>
                <a:gd name="connsiteX1" fmla="*/ 79915 w 366092"/>
                <a:gd name="connsiteY1" fmla="*/ 99236 h 662019"/>
                <a:gd name="connsiteX2" fmla="*/ 328599 w 366092"/>
                <a:gd name="connsiteY2" fmla="*/ 557615 h 662019"/>
                <a:gd name="connsiteX3" fmla="*/ 366092 w 366092"/>
                <a:gd name="connsiteY3" fmla="*/ 662019 h 662019"/>
                <a:gd name="connsiteX4" fmla="*/ 366091 w 366092"/>
                <a:gd name="connsiteY4" fmla="*/ 662019 h 662019"/>
                <a:gd name="connsiteX5" fmla="*/ 328598 w 366092"/>
                <a:gd name="connsiteY5" fmla="*/ 557615 h 662019"/>
                <a:gd name="connsiteX6" fmla="*/ 79914 w 366092"/>
                <a:gd name="connsiteY6" fmla="*/ 99236 h 662019"/>
                <a:gd name="connsiteX7" fmla="*/ 0 w 366092"/>
                <a:gd name="connsiteY7" fmla="*/ 0 h 662019"/>
                <a:gd name="connsiteX8" fmla="*/ 0 w 366092"/>
                <a:gd name="connsiteY8" fmla="*/ 0 h 6620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92" h="662019">
                  <a:moveTo>
                    <a:pt x="0" y="0"/>
                  </a:moveTo>
                  <a:lnTo>
                    <a:pt x="79915" y="99236"/>
                  </a:lnTo>
                  <a:cubicBezTo>
                    <a:pt x="180294" y="240388"/>
                    <a:pt x="264131" y="394124"/>
                    <a:pt x="328599" y="557615"/>
                  </a:cubicBezTo>
                  <a:lnTo>
                    <a:pt x="366092" y="662019"/>
                  </a:lnTo>
                  <a:lnTo>
                    <a:pt x="366091" y="662019"/>
                  </a:lnTo>
                  <a:lnTo>
                    <a:pt x="328598" y="557615"/>
                  </a:lnTo>
                  <a:cubicBezTo>
                    <a:pt x="264130" y="394124"/>
                    <a:pt x="180293" y="240388"/>
                    <a:pt x="79914" y="99236"/>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5" name="CS.AS.2">
              <a:extLst>
                <a:ext uri="{FF2B5EF4-FFF2-40B4-BE49-F238E27FC236}">
                  <a16:creationId xmlns:a16="http://schemas.microsoft.com/office/drawing/2014/main" id="{00000000-0008-0000-0800-0000E1000000}"/>
                </a:ext>
              </a:extLst>
            </xdr:cNvPr>
            <xdr:cNvSpPr/>
          </xdr:nvSpPr>
          <xdr:spPr>
            <a:xfrm>
              <a:off x="3579083" y="2084764"/>
              <a:ext cx="549605" cy="563479"/>
            </a:xfrm>
            <a:custGeom>
              <a:avLst/>
              <a:gdLst>
                <a:gd name="connsiteX0" fmla="*/ 237203 w 549605"/>
                <a:gd name="connsiteY0" fmla="*/ 0 h 563479"/>
                <a:gd name="connsiteX1" fmla="*/ 237204 w 549605"/>
                <a:gd name="connsiteY1" fmla="*/ 1 h 563479"/>
                <a:gd name="connsiteX2" fmla="*/ 237204 w 549605"/>
                <a:gd name="connsiteY2" fmla="*/ 1 h 563479"/>
                <a:gd name="connsiteX3" fmla="*/ 270825 w 549605"/>
                <a:gd name="connsiteY3" fmla="*/ 20426 h 563479"/>
                <a:gd name="connsiteX4" fmla="*/ 390923 w 549605"/>
                <a:gd name="connsiteY4" fmla="*/ 112492 h 563479"/>
                <a:gd name="connsiteX5" fmla="*/ 499021 w 549605"/>
                <a:gd name="connsiteY5" fmla="*/ 218041 h 563479"/>
                <a:gd name="connsiteX6" fmla="*/ 549605 w 549605"/>
                <a:gd name="connsiteY6" fmla="*/ 280854 h 563479"/>
                <a:gd name="connsiteX7" fmla="*/ 200445 w 549605"/>
                <a:gd name="connsiteY7" fmla="*/ 563479 h 563479"/>
                <a:gd name="connsiteX8" fmla="*/ 165924 w 549605"/>
                <a:gd name="connsiteY8" fmla="*/ 520612 h 563479"/>
                <a:gd name="connsiteX9" fmla="*/ 165923 w 549605"/>
                <a:gd name="connsiteY9" fmla="*/ 520611 h 563479"/>
                <a:gd name="connsiteX10" fmla="*/ 165923 w 549605"/>
                <a:gd name="connsiteY10" fmla="*/ 520611 h 563479"/>
                <a:gd name="connsiteX11" fmla="*/ 19225 w 549605"/>
                <a:gd name="connsiteY11" fmla="*/ 393572 h 563479"/>
                <a:gd name="connsiteX12" fmla="*/ 0 w 549605"/>
                <a:gd name="connsiteY12" fmla="*/ 383137 h 563479"/>
                <a:gd name="connsiteX13" fmla="*/ 237203 w 549605"/>
                <a:gd name="connsiteY13" fmla="*/ 0 h 563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49605" h="563479">
                  <a:moveTo>
                    <a:pt x="237203" y="0"/>
                  </a:moveTo>
                  <a:lnTo>
                    <a:pt x="237204" y="1"/>
                  </a:lnTo>
                  <a:lnTo>
                    <a:pt x="237204" y="1"/>
                  </a:lnTo>
                  <a:lnTo>
                    <a:pt x="270825" y="20426"/>
                  </a:lnTo>
                  <a:cubicBezTo>
                    <a:pt x="312720" y="48730"/>
                    <a:pt x="352822" y="79487"/>
                    <a:pt x="390923" y="112492"/>
                  </a:cubicBezTo>
                  <a:lnTo>
                    <a:pt x="499021" y="218041"/>
                  </a:lnTo>
                  <a:lnTo>
                    <a:pt x="549605" y="280854"/>
                  </a:lnTo>
                  <a:lnTo>
                    <a:pt x="200445" y="563479"/>
                  </a:lnTo>
                  <a:lnTo>
                    <a:pt x="165924" y="520612"/>
                  </a:lnTo>
                  <a:lnTo>
                    <a:pt x="165923" y="520611"/>
                  </a:lnTo>
                  <a:lnTo>
                    <a:pt x="165923" y="520611"/>
                  </a:lnTo>
                  <a:cubicBezTo>
                    <a:pt x="122343" y="472662"/>
                    <a:pt x="73090" y="429963"/>
                    <a:pt x="19225" y="393572"/>
                  </a:cubicBezTo>
                  <a:lnTo>
                    <a:pt x="0" y="383137"/>
                  </a:lnTo>
                  <a:lnTo>
                    <a:pt x="2372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6" name="CS.SM.5">
              <a:extLst>
                <a:ext uri="{FF2B5EF4-FFF2-40B4-BE49-F238E27FC236}">
                  <a16:creationId xmlns:a16="http://schemas.microsoft.com/office/drawing/2014/main" id="{00000000-0008-0000-0800-0000E2000000}"/>
                </a:ext>
              </a:extLst>
            </xdr:cNvPr>
            <xdr:cNvSpPr/>
          </xdr:nvSpPr>
          <xdr:spPr>
            <a:xfrm>
              <a:off x="5193098" y="2287918"/>
              <a:ext cx="652331" cy="876108"/>
            </a:xfrm>
            <a:custGeom>
              <a:avLst/>
              <a:gdLst>
                <a:gd name="connsiteX0" fmla="*/ 510995 w 652331"/>
                <a:gd name="connsiteY0" fmla="*/ 0 h 876108"/>
                <a:gd name="connsiteX1" fmla="*/ 520894 w 652331"/>
                <a:gd name="connsiteY1" fmla="*/ 27565 h 876108"/>
                <a:gd name="connsiteX2" fmla="*/ 652331 w 652331"/>
                <a:gd name="connsiteY2" fmla="*/ 862083 h 876108"/>
                <a:gd name="connsiteX3" fmla="*/ 651623 w 652331"/>
                <a:gd name="connsiteY3" fmla="*/ 876108 h 876108"/>
                <a:gd name="connsiteX4" fmla="*/ 111654 w 652331"/>
                <a:gd name="connsiteY4" fmla="*/ 875489 h 876108"/>
                <a:gd name="connsiteX5" fmla="*/ 111654 w 652331"/>
                <a:gd name="connsiteY5" fmla="*/ 875489 h 876108"/>
                <a:gd name="connsiteX6" fmla="*/ 111655 w 652331"/>
                <a:gd name="connsiteY6" fmla="*/ 875489 h 876108"/>
                <a:gd name="connsiteX7" fmla="*/ 112332 w 652331"/>
                <a:gd name="connsiteY7" fmla="*/ 862083 h 876108"/>
                <a:gd name="connsiteX8" fmla="*/ 7182 w 652331"/>
                <a:gd name="connsiteY8" fmla="*/ 194469 h 876108"/>
                <a:gd name="connsiteX9" fmla="*/ 0 w 652331"/>
                <a:gd name="connsiteY9" fmla="*/ 174469 h 876108"/>
                <a:gd name="connsiteX10" fmla="*/ 510995 w 652331"/>
                <a:gd name="connsiteY10" fmla="*/ 0 h 8761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2331" h="876108">
                  <a:moveTo>
                    <a:pt x="510995" y="0"/>
                  </a:moveTo>
                  <a:lnTo>
                    <a:pt x="520894" y="27565"/>
                  </a:lnTo>
                  <a:cubicBezTo>
                    <a:pt x="606218" y="290365"/>
                    <a:pt x="652331" y="570839"/>
                    <a:pt x="652331" y="862083"/>
                  </a:cubicBezTo>
                  <a:lnTo>
                    <a:pt x="651623" y="876108"/>
                  </a:lnTo>
                  <a:lnTo>
                    <a:pt x="111654" y="875489"/>
                  </a:lnTo>
                  <a:lnTo>
                    <a:pt x="111654" y="875489"/>
                  </a:lnTo>
                  <a:lnTo>
                    <a:pt x="111655" y="875489"/>
                  </a:lnTo>
                  <a:lnTo>
                    <a:pt x="112332" y="862083"/>
                  </a:lnTo>
                  <a:cubicBezTo>
                    <a:pt x="112332" y="629088"/>
                    <a:pt x="75442" y="404709"/>
                    <a:pt x="7182" y="194469"/>
                  </a:cubicBezTo>
                  <a:lnTo>
                    <a:pt x="0" y="174469"/>
                  </a:lnTo>
                  <a:lnTo>
                    <a:pt x="51099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7" name="Freeform 226">
              <a:extLst>
                <a:ext uri="{FF2B5EF4-FFF2-40B4-BE49-F238E27FC236}">
                  <a16:creationId xmlns:a16="http://schemas.microsoft.com/office/drawing/2014/main" id="{00000000-0008-0000-0800-0000E3000000}"/>
                </a:ext>
              </a:extLst>
            </xdr:cNvPr>
            <xdr:cNvSpPr/>
          </xdr:nvSpPr>
          <xdr:spPr>
            <a:xfrm>
              <a:off x="4128687" y="2365618"/>
              <a:ext cx="210716" cy="388247"/>
            </a:xfrm>
            <a:custGeom>
              <a:avLst/>
              <a:gdLst>
                <a:gd name="connsiteX0" fmla="*/ 0 w 210716"/>
                <a:gd name="connsiteY0" fmla="*/ 0 h 388247"/>
                <a:gd name="connsiteX1" fmla="*/ 44279 w 210716"/>
                <a:gd name="connsiteY1" fmla="*/ 54985 h 388247"/>
                <a:gd name="connsiteX2" fmla="*/ 189344 w 210716"/>
                <a:gd name="connsiteY2" fmla="*/ 322373 h 388247"/>
                <a:gd name="connsiteX3" fmla="*/ 210716 w 210716"/>
                <a:gd name="connsiteY3" fmla="*/ 388247 h 388247"/>
                <a:gd name="connsiteX4" fmla="*/ 210716 w 210716"/>
                <a:gd name="connsiteY4" fmla="*/ 388247 h 388247"/>
                <a:gd name="connsiteX5" fmla="*/ 189343 w 210716"/>
                <a:gd name="connsiteY5" fmla="*/ 322372 h 388247"/>
                <a:gd name="connsiteX6" fmla="*/ 44278 w 210716"/>
                <a:gd name="connsiteY6" fmla="*/ 54984 h 388247"/>
                <a:gd name="connsiteX7" fmla="*/ 0 w 210716"/>
                <a:gd name="connsiteY7" fmla="*/ 0 h 388247"/>
                <a:gd name="connsiteX8" fmla="*/ 0 w 210716"/>
                <a:gd name="connsiteY8" fmla="*/ 0 h 3882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0716" h="388247">
                  <a:moveTo>
                    <a:pt x="0" y="0"/>
                  </a:moveTo>
                  <a:lnTo>
                    <a:pt x="44279" y="54985"/>
                  </a:lnTo>
                  <a:cubicBezTo>
                    <a:pt x="102833" y="137324"/>
                    <a:pt x="151738" y="227003"/>
                    <a:pt x="189344" y="322373"/>
                  </a:cubicBezTo>
                  <a:lnTo>
                    <a:pt x="210716" y="388247"/>
                  </a:lnTo>
                  <a:lnTo>
                    <a:pt x="210716" y="388247"/>
                  </a:lnTo>
                  <a:lnTo>
                    <a:pt x="189343" y="322372"/>
                  </a:lnTo>
                  <a:cubicBezTo>
                    <a:pt x="151737" y="227002"/>
                    <a:pt x="102832" y="137323"/>
                    <a:pt x="44278" y="5498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8" name="CS.AS.1">
              <a:extLst>
                <a:ext uri="{FF2B5EF4-FFF2-40B4-BE49-F238E27FC236}">
                  <a16:creationId xmlns:a16="http://schemas.microsoft.com/office/drawing/2014/main" id="{00000000-0008-0000-0800-0000E4000000}"/>
                </a:ext>
              </a:extLst>
            </xdr:cNvPr>
            <xdr:cNvSpPr/>
          </xdr:nvSpPr>
          <xdr:spPr>
            <a:xfrm>
              <a:off x="3153921" y="2467901"/>
              <a:ext cx="625607" cy="686734"/>
            </a:xfrm>
            <a:custGeom>
              <a:avLst/>
              <a:gdLst>
                <a:gd name="connsiteX0" fmla="*/ 425163 w 625607"/>
                <a:gd name="connsiteY0" fmla="*/ 0 h 686734"/>
                <a:gd name="connsiteX1" fmla="*/ 444388 w 625607"/>
                <a:gd name="connsiteY1" fmla="*/ 10435 h 686734"/>
                <a:gd name="connsiteX2" fmla="*/ 521594 w 625607"/>
                <a:gd name="connsiteY2" fmla="*/ 69620 h 686734"/>
                <a:gd name="connsiteX3" fmla="*/ 591085 w 625607"/>
                <a:gd name="connsiteY3" fmla="*/ 137473 h 686734"/>
                <a:gd name="connsiteX4" fmla="*/ 625607 w 625607"/>
                <a:gd name="connsiteY4" fmla="*/ 180341 h 686734"/>
                <a:gd name="connsiteX5" fmla="*/ 0 w 625607"/>
                <a:gd name="connsiteY5" fmla="*/ 686734 h 686734"/>
                <a:gd name="connsiteX6" fmla="*/ 425163 w 625607"/>
                <a:gd name="connsiteY6" fmla="*/ 0 h 6867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5607" h="686734">
                  <a:moveTo>
                    <a:pt x="425163" y="0"/>
                  </a:moveTo>
                  <a:lnTo>
                    <a:pt x="444388" y="10435"/>
                  </a:lnTo>
                  <a:cubicBezTo>
                    <a:pt x="471321" y="28630"/>
                    <a:pt x="497100" y="48403"/>
                    <a:pt x="521594" y="69620"/>
                  </a:cubicBezTo>
                  <a:lnTo>
                    <a:pt x="591085" y="137473"/>
                  </a:lnTo>
                  <a:lnTo>
                    <a:pt x="625607" y="180341"/>
                  </a:lnTo>
                  <a:lnTo>
                    <a:pt x="0" y="686734"/>
                  </a:lnTo>
                  <a:lnTo>
                    <a:pt x="425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9" name="Freeform 228">
              <a:extLst>
                <a:ext uri="{FF2B5EF4-FFF2-40B4-BE49-F238E27FC236}">
                  <a16:creationId xmlns:a16="http://schemas.microsoft.com/office/drawing/2014/main" id="{00000000-0008-0000-0800-0000E5000000}"/>
                </a:ext>
              </a:extLst>
            </xdr:cNvPr>
            <xdr:cNvSpPr/>
          </xdr:nvSpPr>
          <xdr:spPr>
            <a:xfrm>
              <a:off x="3779528" y="2648243"/>
              <a:ext cx="134659" cy="250805"/>
            </a:xfrm>
            <a:custGeom>
              <a:avLst/>
              <a:gdLst>
                <a:gd name="connsiteX0" fmla="*/ 0 w 134659"/>
                <a:gd name="connsiteY0" fmla="*/ 0 h 250805"/>
                <a:gd name="connsiteX1" fmla="*/ 26461 w 134659"/>
                <a:gd name="connsiteY1" fmla="*/ 32860 h 250805"/>
                <a:gd name="connsiteX2" fmla="*/ 119718 w 134659"/>
                <a:gd name="connsiteY2" fmla="*/ 204752 h 250805"/>
                <a:gd name="connsiteX3" fmla="*/ 134659 w 134659"/>
                <a:gd name="connsiteY3" fmla="*/ 250804 h 250805"/>
                <a:gd name="connsiteX4" fmla="*/ 134658 w 134659"/>
                <a:gd name="connsiteY4" fmla="*/ 250805 h 250805"/>
                <a:gd name="connsiteX5" fmla="*/ 119717 w 134659"/>
                <a:gd name="connsiteY5" fmla="*/ 204751 h 250805"/>
                <a:gd name="connsiteX6" fmla="*/ 26460 w 134659"/>
                <a:gd name="connsiteY6" fmla="*/ 32859 h 250805"/>
                <a:gd name="connsiteX7" fmla="*/ 0 w 134659"/>
                <a:gd name="connsiteY7" fmla="*/ 0 h 250805"/>
                <a:gd name="connsiteX8" fmla="*/ 0 w 134659"/>
                <a:gd name="connsiteY8" fmla="*/ 0 h 25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4659" h="250805">
                  <a:moveTo>
                    <a:pt x="0" y="0"/>
                  </a:moveTo>
                  <a:lnTo>
                    <a:pt x="26461" y="32860"/>
                  </a:lnTo>
                  <a:cubicBezTo>
                    <a:pt x="64103" y="85792"/>
                    <a:pt x="95542" y="143443"/>
                    <a:pt x="119718" y="204752"/>
                  </a:cubicBezTo>
                  <a:lnTo>
                    <a:pt x="134659" y="250804"/>
                  </a:lnTo>
                  <a:lnTo>
                    <a:pt x="134658" y="250805"/>
                  </a:lnTo>
                  <a:lnTo>
                    <a:pt x="119717" y="204751"/>
                  </a:lnTo>
                  <a:cubicBezTo>
                    <a:pt x="95541" y="143442"/>
                    <a:pt x="64102" y="85791"/>
                    <a:pt x="26460" y="32859"/>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0" name="CS.SM.2">
              <a:extLst>
                <a:ext uri="{FF2B5EF4-FFF2-40B4-BE49-F238E27FC236}">
                  <a16:creationId xmlns:a16="http://schemas.microsoft.com/office/drawing/2014/main" id="{00000000-0008-0000-0800-0000E6000000}"/>
                </a:ext>
              </a:extLst>
            </xdr:cNvPr>
            <xdr:cNvSpPr/>
          </xdr:nvSpPr>
          <xdr:spPr>
            <a:xfrm>
              <a:off x="3914186" y="2753865"/>
              <a:ext cx="491242" cy="408509"/>
            </a:xfrm>
            <a:custGeom>
              <a:avLst/>
              <a:gdLst>
                <a:gd name="connsiteX0" fmla="*/ 425217 w 491242"/>
                <a:gd name="connsiteY0" fmla="*/ 0 h 408509"/>
                <a:gd name="connsiteX1" fmla="*/ 451574 w 491242"/>
                <a:gd name="connsiteY1" fmla="*/ 81242 h 408509"/>
                <a:gd name="connsiteX2" fmla="*/ 491242 w 491242"/>
                <a:gd name="connsiteY2" fmla="*/ 396136 h 408509"/>
                <a:gd name="connsiteX3" fmla="*/ 490617 w 491242"/>
                <a:gd name="connsiteY3" fmla="*/ 408509 h 408509"/>
                <a:gd name="connsiteX4" fmla="*/ 40645 w 491242"/>
                <a:gd name="connsiteY4" fmla="*/ 407993 h 408509"/>
                <a:gd name="connsiteX5" fmla="*/ 41243 w 491242"/>
                <a:gd name="connsiteY5" fmla="*/ 396137 h 408509"/>
                <a:gd name="connsiteX6" fmla="*/ 15742 w 491242"/>
                <a:gd name="connsiteY6" fmla="*/ 193705 h 408509"/>
                <a:gd name="connsiteX7" fmla="*/ 0 w 491242"/>
                <a:gd name="connsiteY7" fmla="*/ 145182 h 408509"/>
                <a:gd name="connsiteX8" fmla="*/ 425217 w 491242"/>
                <a:gd name="connsiteY8" fmla="*/ 0 h 4085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1242" h="408509">
                  <a:moveTo>
                    <a:pt x="425217" y="0"/>
                  </a:moveTo>
                  <a:lnTo>
                    <a:pt x="451574" y="81242"/>
                  </a:lnTo>
                  <a:cubicBezTo>
                    <a:pt x="477470" y="181890"/>
                    <a:pt x="491242" y="287405"/>
                    <a:pt x="491242" y="396136"/>
                  </a:cubicBezTo>
                  <a:lnTo>
                    <a:pt x="490617" y="408509"/>
                  </a:lnTo>
                  <a:lnTo>
                    <a:pt x="40645" y="407993"/>
                  </a:lnTo>
                  <a:lnTo>
                    <a:pt x="41243" y="396137"/>
                  </a:lnTo>
                  <a:cubicBezTo>
                    <a:pt x="41243" y="326238"/>
                    <a:pt x="32389" y="258407"/>
                    <a:pt x="15742" y="193705"/>
                  </a:cubicBezTo>
                  <a:lnTo>
                    <a:pt x="0" y="145182"/>
                  </a:lnTo>
                  <a:lnTo>
                    <a:pt x="42521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1" name="CS.SM.1">
              <a:extLst>
                <a:ext uri="{FF2B5EF4-FFF2-40B4-BE49-F238E27FC236}">
                  <a16:creationId xmlns:a16="http://schemas.microsoft.com/office/drawing/2014/main" id="{00000000-0008-0000-0800-0000E7000000}"/>
                </a:ext>
              </a:extLst>
            </xdr:cNvPr>
            <xdr:cNvSpPr/>
          </xdr:nvSpPr>
          <xdr:spPr>
            <a:xfrm>
              <a:off x="3152270" y="2899048"/>
              <a:ext cx="803158" cy="262811"/>
            </a:xfrm>
            <a:custGeom>
              <a:avLst/>
              <a:gdLst>
                <a:gd name="connsiteX0" fmla="*/ 761915 w 803158"/>
                <a:gd name="connsiteY0" fmla="*/ 0 h 262811"/>
                <a:gd name="connsiteX1" fmla="*/ 777657 w 803158"/>
                <a:gd name="connsiteY1" fmla="*/ 48521 h 262811"/>
                <a:gd name="connsiteX2" fmla="*/ 803158 w 803158"/>
                <a:gd name="connsiteY2" fmla="*/ 250953 h 262811"/>
                <a:gd name="connsiteX3" fmla="*/ 802560 w 803158"/>
                <a:gd name="connsiteY3" fmla="*/ 262810 h 262811"/>
                <a:gd name="connsiteX4" fmla="*/ 802561 w 803158"/>
                <a:gd name="connsiteY4" fmla="*/ 262810 h 262811"/>
                <a:gd name="connsiteX5" fmla="*/ 802561 w 803158"/>
                <a:gd name="connsiteY5" fmla="*/ 262811 h 262811"/>
                <a:gd name="connsiteX6" fmla="*/ 1084 w 803158"/>
                <a:gd name="connsiteY6" fmla="*/ 261892 h 262811"/>
                <a:gd name="connsiteX7" fmla="*/ 0 w 803158"/>
                <a:gd name="connsiteY7" fmla="*/ 260141 h 262811"/>
                <a:gd name="connsiteX8" fmla="*/ 761915 w 803158"/>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3158" h="262811">
                  <a:moveTo>
                    <a:pt x="761915" y="0"/>
                  </a:moveTo>
                  <a:lnTo>
                    <a:pt x="777657" y="48521"/>
                  </a:lnTo>
                  <a:cubicBezTo>
                    <a:pt x="794304" y="113223"/>
                    <a:pt x="803158" y="181054"/>
                    <a:pt x="803158" y="250953"/>
                  </a:cubicBezTo>
                  <a:lnTo>
                    <a:pt x="802560" y="262810"/>
                  </a:lnTo>
                  <a:lnTo>
                    <a:pt x="802561" y="262810"/>
                  </a:lnTo>
                  <a:lnTo>
                    <a:pt x="802561" y="262811"/>
                  </a:lnTo>
                  <a:lnTo>
                    <a:pt x="1084" y="261892"/>
                  </a:lnTo>
                  <a:lnTo>
                    <a:pt x="0" y="260141"/>
                  </a:lnTo>
                  <a:lnTo>
                    <a:pt x="7619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2" name="Freeform 231">
              <a:extLst>
                <a:ext uri="{FF2B5EF4-FFF2-40B4-BE49-F238E27FC236}">
                  <a16:creationId xmlns:a16="http://schemas.microsoft.com/office/drawing/2014/main" id="{00000000-0008-0000-0800-0000E8000000}"/>
                </a:ext>
              </a:extLst>
            </xdr:cNvPr>
            <xdr:cNvSpPr/>
          </xdr:nvSpPr>
          <xdr:spPr>
            <a:xfrm>
              <a:off x="3146144" y="3154636"/>
              <a:ext cx="7777" cy="6297"/>
            </a:xfrm>
            <a:custGeom>
              <a:avLst/>
              <a:gdLst>
                <a:gd name="connsiteX0" fmla="*/ 7777 w 7777"/>
                <a:gd name="connsiteY0" fmla="*/ 0 h 6297"/>
                <a:gd name="connsiteX1" fmla="*/ 5543 w 7777"/>
                <a:gd name="connsiteY1" fmla="*/ 3609 h 6297"/>
                <a:gd name="connsiteX2" fmla="*/ 6127 w 7777"/>
                <a:gd name="connsiteY2" fmla="*/ 4553 h 6297"/>
                <a:gd name="connsiteX3" fmla="*/ 1019 w 7777"/>
                <a:gd name="connsiteY3" fmla="*/ 6297 h 6297"/>
                <a:gd name="connsiteX4" fmla="*/ 0 w 7777"/>
                <a:gd name="connsiteY4" fmla="*/ 6296 h 6297"/>
                <a:gd name="connsiteX5" fmla="*/ 7777 w 7777"/>
                <a:gd name="connsiteY5" fmla="*/ 0 h 62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77" h="6297">
                  <a:moveTo>
                    <a:pt x="7777" y="0"/>
                  </a:moveTo>
                  <a:lnTo>
                    <a:pt x="5543" y="3609"/>
                  </a:lnTo>
                  <a:lnTo>
                    <a:pt x="6127" y="4553"/>
                  </a:lnTo>
                  <a:lnTo>
                    <a:pt x="1019" y="6297"/>
                  </a:lnTo>
                  <a:lnTo>
                    <a:pt x="0" y="6296"/>
                  </a:lnTo>
                  <a:lnTo>
                    <a:pt x="77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3" name="AT.CN.5">
              <a:extLst>
                <a:ext uri="{FF2B5EF4-FFF2-40B4-BE49-F238E27FC236}">
                  <a16:creationId xmlns:a16="http://schemas.microsoft.com/office/drawing/2014/main" id="{00000000-0008-0000-0800-0000E9000000}"/>
                </a:ext>
              </a:extLst>
            </xdr:cNvPr>
            <xdr:cNvSpPr/>
          </xdr:nvSpPr>
          <xdr:spPr>
            <a:xfrm>
              <a:off x="445825" y="3157833"/>
              <a:ext cx="659267" cy="874990"/>
            </a:xfrm>
            <a:custGeom>
              <a:avLst/>
              <a:gdLst>
                <a:gd name="connsiteX0" fmla="*/ 0 w 659267"/>
                <a:gd name="connsiteY0" fmla="*/ 0 h 874990"/>
                <a:gd name="connsiteX1" fmla="*/ 540031 w 659267"/>
                <a:gd name="connsiteY1" fmla="*/ 620 h 874990"/>
                <a:gd name="connsiteX2" fmla="*/ 550756 w 659267"/>
                <a:gd name="connsiteY2" fmla="*/ 213014 h 874990"/>
                <a:gd name="connsiteX3" fmla="*/ 653095 w 659267"/>
                <a:gd name="connsiteY3" fmla="*/ 684942 h 874990"/>
                <a:gd name="connsiteX4" fmla="*/ 659267 w 659267"/>
                <a:gd name="connsiteY4" fmla="*/ 700324 h 874990"/>
                <a:gd name="connsiteX5" fmla="*/ 147697 w 659267"/>
                <a:gd name="connsiteY5" fmla="*/ 874990 h 874990"/>
                <a:gd name="connsiteX6" fmla="*/ 141468 w 659267"/>
                <a:gd name="connsiteY6" fmla="*/ 858136 h 874990"/>
                <a:gd name="connsiteX7" fmla="*/ 13544 w 659267"/>
                <a:gd name="connsiteY7" fmla="*/ 268226 h 874990"/>
                <a:gd name="connsiteX8" fmla="*/ 0 w 659267"/>
                <a:gd name="connsiteY8" fmla="*/ 0 h 8749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59267" h="874990">
                  <a:moveTo>
                    <a:pt x="0" y="0"/>
                  </a:moveTo>
                  <a:lnTo>
                    <a:pt x="540031" y="620"/>
                  </a:lnTo>
                  <a:lnTo>
                    <a:pt x="550756" y="213014"/>
                  </a:lnTo>
                  <a:cubicBezTo>
                    <a:pt x="567348" y="376393"/>
                    <a:pt x="602148" y="534390"/>
                    <a:pt x="653095" y="684942"/>
                  </a:cubicBezTo>
                  <a:lnTo>
                    <a:pt x="659267" y="700324"/>
                  </a:lnTo>
                  <a:lnTo>
                    <a:pt x="147697" y="874990"/>
                  </a:lnTo>
                  <a:lnTo>
                    <a:pt x="141468" y="858136"/>
                  </a:lnTo>
                  <a:cubicBezTo>
                    <a:pt x="77784" y="669946"/>
                    <a:pt x="34284" y="472450"/>
                    <a:pt x="13544" y="268226"/>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4" name="AT.CN.4">
              <a:extLst>
                <a:ext uri="{FF2B5EF4-FFF2-40B4-BE49-F238E27FC236}">
                  <a16:creationId xmlns:a16="http://schemas.microsoft.com/office/drawing/2014/main" id="{00000000-0008-0000-0800-0000EA000000}"/>
                </a:ext>
              </a:extLst>
            </xdr:cNvPr>
            <xdr:cNvSpPr/>
          </xdr:nvSpPr>
          <xdr:spPr>
            <a:xfrm>
              <a:off x="985856" y="3158453"/>
              <a:ext cx="545152" cy="699704"/>
            </a:xfrm>
            <a:custGeom>
              <a:avLst/>
              <a:gdLst>
                <a:gd name="connsiteX0" fmla="*/ 0 w 545152"/>
                <a:gd name="connsiteY0" fmla="*/ 0 h 699704"/>
                <a:gd name="connsiteX1" fmla="*/ 450026 w 545152"/>
                <a:gd name="connsiteY1" fmla="*/ 516 h 699704"/>
                <a:gd name="connsiteX2" fmla="*/ 450026 w 545152"/>
                <a:gd name="connsiteY2" fmla="*/ 517 h 699704"/>
                <a:gd name="connsiteX3" fmla="*/ 450025 w 545152"/>
                <a:gd name="connsiteY3" fmla="*/ 517 h 699704"/>
                <a:gd name="connsiteX4" fmla="*/ 458401 w 545152"/>
                <a:gd name="connsiteY4" fmla="*/ 166386 h 699704"/>
                <a:gd name="connsiteX5" fmla="*/ 539419 w 545152"/>
                <a:gd name="connsiteY5" fmla="*/ 539995 h 699704"/>
                <a:gd name="connsiteX6" fmla="*/ 545152 w 545152"/>
                <a:gd name="connsiteY6" fmla="*/ 554283 h 699704"/>
                <a:gd name="connsiteX7" fmla="*/ 119236 w 545152"/>
                <a:gd name="connsiteY7" fmla="*/ 699704 h 699704"/>
                <a:gd name="connsiteX8" fmla="*/ 113064 w 545152"/>
                <a:gd name="connsiteY8" fmla="*/ 684322 h 699704"/>
                <a:gd name="connsiteX9" fmla="*/ 10725 w 545152"/>
                <a:gd name="connsiteY9" fmla="*/ 212394 h 699704"/>
                <a:gd name="connsiteX10" fmla="*/ 0 w 545152"/>
                <a:gd name="connsiteY10" fmla="*/ 0 h 699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5152" h="699704">
                  <a:moveTo>
                    <a:pt x="0" y="0"/>
                  </a:moveTo>
                  <a:lnTo>
                    <a:pt x="450026" y="516"/>
                  </a:lnTo>
                  <a:lnTo>
                    <a:pt x="450026" y="517"/>
                  </a:lnTo>
                  <a:lnTo>
                    <a:pt x="450025" y="517"/>
                  </a:lnTo>
                  <a:lnTo>
                    <a:pt x="458401" y="166386"/>
                  </a:lnTo>
                  <a:cubicBezTo>
                    <a:pt x="471536" y="295728"/>
                    <a:pt x="499086" y="420808"/>
                    <a:pt x="539419" y="539995"/>
                  </a:cubicBezTo>
                  <a:lnTo>
                    <a:pt x="545152" y="554283"/>
                  </a:lnTo>
                  <a:lnTo>
                    <a:pt x="119236" y="699704"/>
                  </a:lnTo>
                  <a:lnTo>
                    <a:pt x="113064" y="684322"/>
                  </a:lnTo>
                  <a:cubicBezTo>
                    <a:pt x="62117" y="533770"/>
                    <a:pt x="27317" y="375773"/>
                    <a:pt x="10725" y="212394"/>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5" name="AT.CN.3">
              <a:extLst>
                <a:ext uri="{FF2B5EF4-FFF2-40B4-BE49-F238E27FC236}">
                  <a16:creationId xmlns:a16="http://schemas.microsoft.com/office/drawing/2014/main" id="{00000000-0008-0000-0800-0000EB000000}"/>
                </a:ext>
              </a:extLst>
            </xdr:cNvPr>
            <xdr:cNvSpPr/>
          </xdr:nvSpPr>
          <xdr:spPr>
            <a:xfrm>
              <a:off x="1435882" y="3158970"/>
              <a:ext cx="521044" cy="553766"/>
            </a:xfrm>
            <a:custGeom>
              <a:avLst/>
              <a:gdLst>
                <a:gd name="connsiteX0" fmla="*/ 0 w 521044"/>
                <a:gd name="connsiteY0" fmla="*/ 0 h 553766"/>
                <a:gd name="connsiteX1" fmla="*/ 450025 w 521044"/>
                <a:gd name="connsiteY1" fmla="*/ 516 h 553766"/>
                <a:gd name="connsiteX2" fmla="*/ 456051 w 521044"/>
                <a:gd name="connsiteY2" fmla="*/ 119859 h 553766"/>
                <a:gd name="connsiteX3" fmla="*/ 515749 w 521044"/>
                <a:gd name="connsiteY3" fmla="*/ 395150 h 553766"/>
                <a:gd name="connsiteX4" fmla="*/ 521044 w 521044"/>
                <a:gd name="connsiteY4" fmla="*/ 408345 h 553766"/>
                <a:gd name="connsiteX5" fmla="*/ 95128 w 521044"/>
                <a:gd name="connsiteY5" fmla="*/ 553766 h 553766"/>
                <a:gd name="connsiteX6" fmla="*/ 89394 w 521044"/>
                <a:gd name="connsiteY6" fmla="*/ 539477 h 553766"/>
                <a:gd name="connsiteX7" fmla="*/ 8376 w 521044"/>
                <a:gd name="connsiteY7" fmla="*/ 165868 h 553766"/>
                <a:gd name="connsiteX8" fmla="*/ 0 w 521044"/>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1044" h="553766">
                  <a:moveTo>
                    <a:pt x="0" y="0"/>
                  </a:moveTo>
                  <a:lnTo>
                    <a:pt x="450025" y="516"/>
                  </a:lnTo>
                  <a:lnTo>
                    <a:pt x="456051" y="119859"/>
                  </a:lnTo>
                  <a:cubicBezTo>
                    <a:pt x="465730" y="215164"/>
                    <a:pt x="486030" y="307328"/>
                    <a:pt x="515749" y="395150"/>
                  </a:cubicBezTo>
                  <a:lnTo>
                    <a:pt x="521044" y="408345"/>
                  </a:lnTo>
                  <a:lnTo>
                    <a:pt x="95128" y="553766"/>
                  </a:lnTo>
                  <a:lnTo>
                    <a:pt x="89394" y="539477"/>
                  </a:lnTo>
                  <a:cubicBezTo>
                    <a:pt x="49061" y="420290"/>
                    <a:pt x="21511" y="295210"/>
                    <a:pt x="8376" y="165868"/>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a:p>
              <a:pPr algn="ctr"/>
              <a:endParaRPr lang="en-AU"/>
            </a:p>
          </xdr:txBody>
        </xdr:sp>
        <xdr:sp macro="" textlink="">
          <xdr:nvSpPr>
            <xdr:cNvPr id="236" name="AT.CN.2">
              <a:extLst>
                <a:ext uri="{FF2B5EF4-FFF2-40B4-BE49-F238E27FC236}">
                  <a16:creationId xmlns:a16="http://schemas.microsoft.com/office/drawing/2014/main" id="{00000000-0008-0000-0800-0000EC000000}"/>
                </a:ext>
              </a:extLst>
            </xdr:cNvPr>
            <xdr:cNvSpPr/>
          </xdr:nvSpPr>
          <xdr:spPr>
            <a:xfrm>
              <a:off x="1885909" y="3159487"/>
              <a:ext cx="496935" cy="407829"/>
            </a:xfrm>
            <a:custGeom>
              <a:avLst/>
              <a:gdLst>
                <a:gd name="connsiteX0" fmla="*/ 0 w 496935"/>
                <a:gd name="connsiteY0" fmla="*/ 0 h 407829"/>
                <a:gd name="connsiteX1" fmla="*/ 450026 w 496935"/>
                <a:gd name="connsiteY1" fmla="*/ 516 h 407829"/>
                <a:gd name="connsiteX2" fmla="*/ 450026 w 496935"/>
                <a:gd name="connsiteY2" fmla="*/ 516 h 407829"/>
                <a:gd name="connsiteX3" fmla="*/ 450025 w 496935"/>
                <a:gd name="connsiteY3" fmla="*/ 516 h 407829"/>
                <a:gd name="connsiteX4" fmla="*/ 453702 w 496935"/>
                <a:gd name="connsiteY4" fmla="*/ 73333 h 407829"/>
                <a:gd name="connsiteX5" fmla="*/ 492079 w 496935"/>
                <a:gd name="connsiteY5" fmla="*/ 250306 h 407829"/>
                <a:gd name="connsiteX6" fmla="*/ 496935 w 496935"/>
                <a:gd name="connsiteY6" fmla="*/ 262408 h 407829"/>
                <a:gd name="connsiteX7" fmla="*/ 71019 w 496935"/>
                <a:gd name="connsiteY7" fmla="*/ 407829 h 407829"/>
                <a:gd name="connsiteX8" fmla="*/ 65724 w 496935"/>
                <a:gd name="connsiteY8" fmla="*/ 394634 h 407829"/>
                <a:gd name="connsiteX9" fmla="*/ 6026 w 496935"/>
                <a:gd name="connsiteY9" fmla="*/ 119343 h 407829"/>
                <a:gd name="connsiteX10" fmla="*/ 0 w 496935"/>
                <a:gd name="connsiteY10" fmla="*/ 0 h 40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6935" h="407829">
                  <a:moveTo>
                    <a:pt x="0" y="0"/>
                  </a:moveTo>
                  <a:lnTo>
                    <a:pt x="450026" y="516"/>
                  </a:lnTo>
                  <a:lnTo>
                    <a:pt x="450026" y="516"/>
                  </a:lnTo>
                  <a:lnTo>
                    <a:pt x="450025" y="516"/>
                  </a:lnTo>
                  <a:lnTo>
                    <a:pt x="453702" y="73333"/>
                  </a:lnTo>
                  <a:cubicBezTo>
                    <a:pt x="459924" y="134600"/>
                    <a:pt x="472974" y="193849"/>
                    <a:pt x="492079" y="250306"/>
                  </a:cubicBezTo>
                  <a:lnTo>
                    <a:pt x="496935" y="262408"/>
                  </a:lnTo>
                  <a:lnTo>
                    <a:pt x="71019" y="407829"/>
                  </a:lnTo>
                  <a:lnTo>
                    <a:pt x="65724" y="394634"/>
                  </a:lnTo>
                  <a:cubicBezTo>
                    <a:pt x="36005" y="306812"/>
                    <a:pt x="15705" y="214648"/>
                    <a:pt x="6026" y="119343"/>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7" name="AT.CN.1">
              <a:extLst>
                <a:ext uri="{FF2B5EF4-FFF2-40B4-BE49-F238E27FC236}">
                  <a16:creationId xmlns:a16="http://schemas.microsoft.com/office/drawing/2014/main" id="{00000000-0008-0000-0800-0000ED000000}"/>
                </a:ext>
              </a:extLst>
            </xdr:cNvPr>
            <xdr:cNvSpPr/>
          </xdr:nvSpPr>
          <xdr:spPr>
            <a:xfrm>
              <a:off x="2335935" y="3160003"/>
              <a:ext cx="810209" cy="261892"/>
            </a:xfrm>
            <a:custGeom>
              <a:avLst/>
              <a:gdLst>
                <a:gd name="connsiteX0" fmla="*/ 0 w 810209"/>
                <a:gd name="connsiteY0" fmla="*/ 0 h 261891"/>
                <a:gd name="connsiteX1" fmla="*/ 810209 w 810209"/>
                <a:gd name="connsiteY1" fmla="*/ 929 h 261891"/>
                <a:gd name="connsiteX2" fmla="*/ 809463 w 810209"/>
                <a:gd name="connsiteY2" fmla="*/ 1532 h 261891"/>
                <a:gd name="connsiteX3" fmla="*/ 46910 w 810209"/>
                <a:gd name="connsiteY3" fmla="*/ 261891 h 261891"/>
                <a:gd name="connsiteX4" fmla="*/ 42054 w 810209"/>
                <a:gd name="connsiteY4" fmla="*/ 249790 h 261891"/>
                <a:gd name="connsiteX5" fmla="*/ 3677 w 810209"/>
                <a:gd name="connsiteY5" fmla="*/ 72817 h 261891"/>
                <a:gd name="connsiteX6" fmla="*/ 0 w 810209"/>
                <a:gd name="connsiteY6" fmla="*/ 0 h 261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10209" h="261891">
                  <a:moveTo>
                    <a:pt x="0" y="0"/>
                  </a:moveTo>
                  <a:lnTo>
                    <a:pt x="810209" y="929"/>
                  </a:lnTo>
                  <a:lnTo>
                    <a:pt x="809463" y="1532"/>
                  </a:lnTo>
                  <a:lnTo>
                    <a:pt x="46910" y="261891"/>
                  </a:lnTo>
                  <a:lnTo>
                    <a:pt x="42054" y="249790"/>
                  </a:lnTo>
                  <a:cubicBezTo>
                    <a:pt x="22949" y="193333"/>
                    <a:pt x="9899" y="134084"/>
                    <a:pt x="3677" y="72817"/>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8" name="AT.OU.1">
              <a:extLst>
                <a:ext uri="{FF2B5EF4-FFF2-40B4-BE49-F238E27FC236}">
                  <a16:creationId xmlns:a16="http://schemas.microsoft.com/office/drawing/2014/main" id="{00000000-0008-0000-0800-0000EE000000}"/>
                </a:ext>
              </a:extLst>
            </xdr:cNvPr>
            <xdr:cNvSpPr/>
          </xdr:nvSpPr>
          <xdr:spPr>
            <a:xfrm>
              <a:off x="2522321" y="3160933"/>
              <a:ext cx="627699" cy="680399"/>
            </a:xfrm>
            <a:custGeom>
              <a:avLst/>
              <a:gdLst>
                <a:gd name="connsiteX0" fmla="*/ 624842 w 627699"/>
                <a:gd name="connsiteY0" fmla="*/ 0 h 680399"/>
                <a:gd name="connsiteX1" fmla="*/ 627699 w 627699"/>
                <a:gd name="connsiteY1" fmla="*/ 3 h 680399"/>
                <a:gd name="connsiteX2" fmla="*/ 206461 w 627699"/>
                <a:gd name="connsiteY2" fmla="*/ 680399 h 680399"/>
                <a:gd name="connsiteX3" fmla="*/ 170230 w 627699"/>
                <a:gd name="connsiteY3" fmla="*/ 660734 h 680399"/>
                <a:gd name="connsiteX4" fmla="*/ 36775 w 627699"/>
                <a:gd name="connsiteY4" fmla="*/ 547921 h 680399"/>
                <a:gd name="connsiteX5" fmla="*/ 0 w 627699"/>
                <a:gd name="connsiteY5" fmla="*/ 504948 h 680399"/>
                <a:gd name="connsiteX6" fmla="*/ 623077 w 627699"/>
                <a:gd name="connsiteY6" fmla="*/ 602 h 680399"/>
                <a:gd name="connsiteX7" fmla="*/ 624842 w 627699"/>
                <a:gd name="connsiteY7" fmla="*/ 0 h 6803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7699" h="680399">
                  <a:moveTo>
                    <a:pt x="624842" y="0"/>
                  </a:moveTo>
                  <a:lnTo>
                    <a:pt x="627699" y="3"/>
                  </a:lnTo>
                  <a:lnTo>
                    <a:pt x="206461" y="680399"/>
                  </a:lnTo>
                  <a:lnTo>
                    <a:pt x="170230" y="660734"/>
                  </a:lnTo>
                  <a:cubicBezTo>
                    <a:pt x="121751" y="627982"/>
                    <a:pt x="77009" y="590120"/>
                    <a:pt x="36775" y="547921"/>
                  </a:cubicBezTo>
                  <a:lnTo>
                    <a:pt x="0" y="504948"/>
                  </a:lnTo>
                  <a:lnTo>
                    <a:pt x="623077" y="602"/>
                  </a:lnTo>
                  <a:lnTo>
                    <a:pt x="6248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9" name="Freeform 238">
              <a:extLst>
                <a:ext uri="{FF2B5EF4-FFF2-40B4-BE49-F238E27FC236}">
                  <a16:creationId xmlns:a16="http://schemas.microsoft.com/office/drawing/2014/main" id="{00000000-0008-0000-0800-0000EF000000}"/>
                </a:ext>
              </a:extLst>
            </xdr:cNvPr>
            <xdr:cNvSpPr/>
          </xdr:nvSpPr>
          <xdr:spPr>
            <a:xfrm>
              <a:off x="2382844" y="3421893"/>
              <a:ext cx="139477" cy="243988"/>
            </a:xfrm>
            <a:custGeom>
              <a:avLst/>
              <a:gdLst>
                <a:gd name="connsiteX0" fmla="*/ 1 w 139477"/>
                <a:gd name="connsiteY0" fmla="*/ 0 h 243988"/>
                <a:gd name="connsiteX1" fmla="*/ 28247 w 139477"/>
                <a:gd name="connsiteY1" fmla="*/ 70394 h 243988"/>
                <a:gd name="connsiteX2" fmla="*/ 119381 w 139477"/>
                <a:gd name="connsiteY2" fmla="*/ 220504 h 243988"/>
                <a:gd name="connsiteX3" fmla="*/ 139477 w 139477"/>
                <a:gd name="connsiteY3" fmla="*/ 243987 h 243988"/>
                <a:gd name="connsiteX4" fmla="*/ 139477 w 139477"/>
                <a:gd name="connsiteY4" fmla="*/ 243988 h 243988"/>
                <a:gd name="connsiteX5" fmla="*/ 119380 w 139477"/>
                <a:gd name="connsiteY5" fmla="*/ 220504 h 243988"/>
                <a:gd name="connsiteX6" fmla="*/ 28246 w 139477"/>
                <a:gd name="connsiteY6" fmla="*/ 70394 h 243988"/>
                <a:gd name="connsiteX7" fmla="*/ 0 w 139477"/>
                <a:gd name="connsiteY7" fmla="*/ 1 h 243988"/>
                <a:gd name="connsiteX8" fmla="*/ 1 w 139477"/>
                <a:gd name="connsiteY8" fmla="*/ 0 h 24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9477" h="243988">
                  <a:moveTo>
                    <a:pt x="1" y="0"/>
                  </a:moveTo>
                  <a:lnTo>
                    <a:pt x="28247" y="70394"/>
                  </a:lnTo>
                  <a:cubicBezTo>
                    <a:pt x="53214" y="123867"/>
                    <a:pt x="83850" y="174161"/>
                    <a:pt x="119381" y="220504"/>
                  </a:cubicBezTo>
                  <a:lnTo>
                    <a:pt x="139477" y="243987"/>
                  </a:lnTo>
                  <a:lnTo>
                    <a:pt x="139477" y="243988"/>
                  </a:lnTo>
                  <a:lnTo>
                    <a:pt x="119380" y="220504"/>
                  </a:lnTo>
                  <a:cubicBezTo>
                    <a:pt x="83849" y="174161"/>
                    <a:pt x="53213" y="123867"/>
                    <a:pt x="28246" y="7039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0" name="Freeform 239">
              <a:extLst>
                <a:ext uri="{FF2B5EF4-FFF2-40B4-BE49-F238E27FC236}">
                  <a16:creationId xmlns:a16="http://schemas.microsoft.com/office/drawing/2014/main" id="{00000000-0008-0000-0800-0000F0000000}"/>
                </a:ext>
              </a:extLst>
            </xdr:cNvPr>
            <xdr:cNvSpPr/>
          </xdr:nvSpPr>
          <xdr:spPr>
            <a:xfrm>
              <a:off x="1956926" y="3567316"/>
              <a:ext cx="215990" cy="381389"/>
            </a:xfrm>
            <a:custGeom>
              <a:avLst/>
              <a:gdLst>
                <a:gd name="connsiteX0" fmla="*/ 1 w 215990"/>
                <a:gd name="connsiteY0" fmla="*/ 0 h 381389"/>
                <a:gd name="connsiteX1" fmla="*/ 46198 w 215990"/>
                <a:gd name="connsiteY1" fmla="*/ 115131 h 381389"/>
                <a:gd name="connsiteX2" fmla="*/ 187961 w 215990"/>
                <a:gd name="connsiteY2" fmla="*/ 348636 h 381389"/>
                <a:gd name="connsiteX3" fmla="*/ 215990 w 215990"/>
                <a:gd name="connsiteY3" fmla="*/ 381388 h 381389"/>
                <a:gd name="connsiteX4" fmla="*/ 215989 w 215990"/>
                <a:gd name="connsiteY4" fmla="*/ 381389 h 381389"/>
                <a:gd name="connsiteX5" fmla="*/ 187960 w 215990"/>
                <a:gd name="connsiteY5" fmla="*/ 348636 h 381389"/>
                <a:gd name="connsiteX6" fmla="*/ 46197 w 215990"/>
                <a:gd name="connsiteY6" fmla="*/ 115131 h 381389"/>
                <a:gd name="connsiteX7" fmla="*/ 0 w 215990"/>
                <a:gd name="connsiteY7" fmla="*/ 0 h 381389"/>
                <a:gd name="connsiteX8" fmla="*/ 1 w 215990"/>
                <a:gd name="connsiteY8" fmla="*/ 0 h 3813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5990" h="381389">
                  <a:moveTo>
                    <a:pt x="1" y="0"/>
                  </a:moveTo>
                  <a:lnTo>
                    <a:pt x="46198" y="115131"/>
                  </a:lnTo>
                  <a:cubicBezTo>
                    <a:pt x="85036" y="198311"/>
                    <a:pt x="132691" y="276546"/>
                    <a:pt x="187961" y="348636"/>
                  </a:cubicBezTo>
                  <a:lnTo>
                    <a:pt x="215990" y="381388"/>
                  </a:lnTo>
                  <a:lnTo>
                    <a:pt x="215989" y="381389"/>
                  </a:lnTo>
                  <a:lnTo>
                    <a:pt x="187960" y="348636"/>
                  </a:lnTo>
                  <a:cubicBezTo>
                    <a:pt x="132690" y="276546"/>
                    <a:pt x="85035" y="198311"/>
                    <a:pt x="46197" y="115131"/>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1" name="AT.OU.2">
              <a:extLst>
                <a:ext uri="{FF2B5EF4-FFF2-40B4-BE49-F238E27FC236}">
                  <a16:creationId xmlns:a16="http://schemas.microsoft.com/office/drawing/2014/main" id="{00000000-0008-0000-0800-0000F1000000}"/>
                </a:ext>
              </a:extLst>
            </xdr:cNvPr>
            <xdr:cNvSpPr/>
          </xdr:nvSpPr>
          <xdr:spPr>
            <a:xfrm>
              <a:off x="2172917" y="3665881"/>
              <a:ext cx="555865" cy="559388"/>
            </a:xfrm>
            <a:custGeom>
              <a:avLst/>
              <a:gdLst>
                <a:gd name="connsiteX0" fmla="*/ 349404 w 555865"/>
                <a:gd name="connsiteY0" fmla="*/ 0 h 559388"/>
                <a:gd name="connsiteX1" fmla="*/ 386178 w 555865"/>
                <a:gd name="connsiteY1" fmla="*/ 42972 h 559388"/>
                <a:gd name="connsiteX2" fmla="*/ 519633 w 555865"/>
                <a:gd name="connsiteY2" fmla="*/ 155785 h 559388"/>
                <a:gd name="connsiteX3" fmla="*/ 555864 w 555865"/>
                <a:gd name="connsiteY3" fmla="*/ 175450 h 559388"/>
                <a:gd name="connsiteX4" fmla="*/ 555865 w 555865"/>
                <a:gd name="connsiteY4" fmla="*/ 175450 h 559388"/>
                <a:gd name="connsiteX5" fmla="*/ 555865 w 555865"/>
                <a:gd name="connsiteY5" fmla="*/ 175450 h 559388"/>
                <a:gd name="connsiteX6" fmla="*/ 318166 w 555865"/>
                <a:gd name="connsiteY6" fmla="*/ 559388 h 559388"/>
                <a:gd name="connsiteX7" fmla="*/ 268035 w 555865"/>
                <a:gd name="connsiteY7" fmla="*/ 528932 h 559388"/>
                <a:gd name="connsiteX8" fmla="*/ 60438 w 555865"/>
                <a:gd name="connsiteY8" fmla="*/ 353445 h 559388"/>
                <a:gd name="connsiteX9" fmla="*/ 0 w 555865"/>
                <a:gd name="connsiteY9" fmla="*/ 282822 h 559388"/>
                <a:gd name="connsiteX10" fmla="*/ 349404 w 555865"/>
                <a:gd name="connsiteY10" fmla="*/ 0 h 559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865" h="559388">
                  <a:moveTo>
                    <a:pt x="349404" y="0"/>
                  </a:moveTo>
                  <a:lnTo>
                    <a:pt x="386178" y="42972"/>
                  </a:lnTo>
                  <a:cubicBezTo>
                    <a:pt x="426412" y="85171"/>
                    <a:pt x="471154" y="123033"/>
                    <a:pt x="519633" y="155785"/>
                  </a:cubicBezTo>
                  <a:lnTo>
                    <a:pt x="555864" y="175450"/>
                  </a:lnTo>
                  <a:lnTo>
                    <a:pt x="555865" y="175450"/>
                  </a:lnTo>
                  <a:lnTo>
                    <a:pt x="555865" y="175450"/>
                  </a:lnTo>
                  <a:lnTo>
                    <a:pt x="318166" y="559388"/>
                  </a:lnTo>
                  <a:lnTo>
                    <a:pt x="268035" y="528932"/>
                  </a:lnTo>
                  <a:cubicBezTo>
                    <a:pt x="192624" y="477985"/>
                    <a:pt x="123024" y="419089"/>
                    <a:pt x="60438" y="353445"/>
                  </a:cubicBezTo>
                  <a:lnTo>
                    <a:pt x="0" y="282822"/>
                  </a:lnTo>
                  <a:lnTo>
                    <a:pt x="34940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2" name="Freeform 241">
              <a:extLst>
                <a:ext uri="{FF2B5EF4-FFF2-40B4-BE49-F238E27FC236}">
                  <a16:creationId xmlns:a16="http://schemas.microsoft.com/office/drawing/2014/main" id="{00000000-0008-0000-0800-0000F2000000}"/>
                </a:ext>
              </a:extLst>
            </xdr:cNvPr>
            <xdr:cNvSpPr/>
          </xdr:nvSpPr>
          <xdr:spPr>
            <a:xfrm>
              <a:off x="1531009" y="3712736"/>
              <a:ext cx="292505" cy="518790"/>
            </a:xfrm>
            <a:custGeom>
              <a:avLst/>
              <a:gdLst>
                <a:gd name="connsiteX0" fmla="*/ 2 w 292505"/>
                <a:gd name="connsiteY0" fmla="*/ 0 h 518790"/>
                <a:gd name="connsiteX1" fmla="*/ 64151 w 292505"/>
                <a:gd name="connsiteY1" fmla="*/ 159868 h 518790"/>
                <a:gd name="connsiteX2" fmla="*/ 256543 w 292505"/>
                <a:gd name="connsiteY2" fmla="*/ 476767 h 518790"/>
                <a:gd name="connsiteX3" fmla="*/ 292505 w 292505"/>
                <a:gd name="connsiteY3" fmla="*/ 518789 h 518790"/>
                <a:gd name="connsiteX4" fmla="*/ 292504 w 292505"/>
                <a:gd name="connsiteY4" fmla="*/ 518790 h 518790"/>
                <a:gd name="connsiteX5" fmla="*/ 256542 w 292505"/>
                <a:gd name="connsiteY5" fmla="*/ 476768 h 518790"/>
                <a:gd name="connsiteX6" fmla="*/ 64150 w 292505"/>
                <a:gd name="connsiteY6" fmla="*/ 159869 h 518790"/>
                <a:gd name="connsiteX7" fmla="*/ 0 w 292505"/>
                <a:gd name="connsiteY7" fmla="*/ 0 h 518790"/>
                <a:gd name="connsiteX8" fmla="*/ 2 w 292505"/>
                <a:gd name="connsiteY8" fmla="*/ 0 h 5187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2505" h="518790">
                  <a:moveTo>
                    <a:pt x="2" y="0"/>
                  </a:moveTo>
                  <a:lnTo>
                    <a:pt x="64151" y="159868"/>
                  </a:lnTo>
                  <a:cubicBezTo>
                    <a:pt x="116858" y="272754"/>
                    <a:pt x="181533" y="378931"/>
                    <a:pt x="256543" y="476767"/>
                  </a:cubicBezTo>
                  <a:lnTo>
                    <a:pt x="292505" y="518789"/>
                  </a:lnTo>
                  <a:lnTo>
                    <a:pt x="292504" y="518790"/>
                  </a:lnTo>
                  <a:lnTo>
                    <a:pt x="256542" y="476768"/>
                  </a:lnTo>
                  <a:cubicBezTo>
                    <a:pt x="181532" y="378932"/>
                    <a:pt x="116857" y="272755"/>
                    <a:pt x="64150" y="159869"/>
                  </a:cubicBezTo>
                  <a:lnTo>
                    <a:pt x="0" y="0"/>
                  </a:lnTo>
                  <a:lnTo>
                    <a:pt x="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3" name="Freeform 242">
              <a:extLst>
                <a:ext uri="{FF2B5EF4-FFF2-40B4-BE49-F238E27FC236}">
                  <a16:creationId xmlns:a16="http://schemas.microsoft.com/office/drawing/2014/main" id="{00000000-0008-0000-0800-0000F3000000}"/>
                </a:ext>
              </a:extLst>
            </xdr:cNvPr>
            <xdr:cNvSpPr/>
          </xdr:nvSpPr>
          <xdr:spPr>
            <a:xfrm>
              <a:off x="1105091" y="3858158"/>
              <a:ext cx="369018" cy="656191"/>
            </a:xfrm>
            <a:custGeom>
              <a:avLst/>
              <a:gdLst>
                <a:gd name="connsiteX0" fmla="*/ 1 w 369018"/>
                <a:gd name="connsiteY0" fmla="*/ 0 h 656191"/>
                <a:gd name="connsiteX1" fmla="*/ 82101 w 369018"/>
                <a:gd name="connsiteY1" fmla="*/ 204606 h 656191"/>
                <a:gd name="connsiteX2" fmla="*/ 325124 w 369018"/>
                <a:gd name="connsiteY2" fmla="*/ 604900 h 656191"/>
                <a:gd name="connsiteX3" fmla="*/ 369018 w 369018"/>
                <a:gd name="connsiteY3" fmla="*/ 656191 h 656191"/>
                <a:gd name="connsiteX4" fmla="*/ 369018 w 369018"/>
                <a:gd name="connsiteY4" fmla="*/ 656191 h 656191"/>
                <a:gd name="connsiteX5" fmla="*/ 325123 w 369018"/>
                <a:gd name="connsiteY5" fmla="*/ 604900 h 656191"/>
                <a:gd name="connsiteX6" fmla="*/ 82100 w 369018"/>
                <a:gd name="connsiteY6" fmla="*/ 204606 h 656191"/>
                <a:gd name="connsiteX7" fmla="*/ 0 w 369018"/>
                <a:gd name="connsiteY7" fmla="*/ 0 h 656191"/>
                <a:gd name="connsiteX8" fmla="*/ 1 w 369018"/>
                <a:gd name="connsiteY8" fmla="*/ 0 h 656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9018" h="656191">
                  <a:moveTo>
                    <a:pt x="1" y="0"/>
                  </a:moveTo>
                  <a:lnTo>
                    <a:pt x="82101" y="204606"/>
                  </a:lnTo>
                  <a:cubicBezTo>
                    <a:pt x="148680" y="347199"/>
                    <a:pt x="230374" y="481318"/>
                    <a:pt x="325124" y="604900"/>
                  </a:cubicBezTo>
                  <a:lnTo>
                    <a:pt x="369018" y="656191"/>
                  </a:lnTo>
                  <a:lnTo>
                    <a:pt x="369018" y="656191"/>
                  </a:lnTo>
                  <a:lnTo>
                    <a:pt x="325123" y="604900"/>
                  </a:lnTo>
                  <a:cubicBezTo>
                    <a:pt x="230373" y="481318"/>
                    <a:pt x="148679" y="347199"/>
                    <a:pt x="82100" y="204606"/>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4" name="AT.OU.3">
              <a:extLst>
                <a:ext uri="{FF2B5EF4-FFF2-40B4-BE49-F238E27FC236}">
                  <a16:creationId xmlns:a16="http://schemas.microsoft.com/office/drawing/2014/main" id="{00000000-0008-0000-0800-0000F4000000}"/>
                </a:ext>
              </a:extLst>
            </xdr:cNvPr>
            <xdr:cNvSpPr/>
          </xdr:nvSpPr>
          <xdr:spPr>
            <a:xfrm>
              <a:off x="1823513" y="3948704"/>
              <a:ext cx="667568" cy="658796"/>
            </a:xfrm>
            <a:custGeom>
              <a:avLst/>
              <a:gdLst>
                <a:gd name="connsiteX0" fmla="*/ 349402 w 667568"/>
                <a:gd name="connsiteY0" fmla="*/ 0 h 658796"/>
                <a:gd name="connsiteX1" fmla="*/ 409840 w 667568"/>
                <a:gd name="connsiteY1" fmla="*/ 70622 h 658796"/>
                <a:gd name="connsiteX2" fmla="*/ 617437 w 667568"/>
                <a:gd name="connsiteY2" fmla="*/ 246109 h 658796"/>
                <a:gd name="connsiteX3" fmla="*/ 667568 w 667568"/>
                <a:gd name="connsiteY3" fmla="*/ 276565 h 658796"/>
                <a:gd name="connsiteX4" fmla="*/ 430926 w 667568"/>
                <a:gd name="connsiteY4" fmla="*/ 658796 h 658796"/>
                <a:gd name="connsiteX5" fmla="*/ 365839 w 667568"/>
                <a:gd name="connsiteY5" fmla="*/ 619255 h 658796"/>
                <a:gd name="connsiteX6" fmla="*/ 84101 w 667568"/>
                <a:gd name="connsiteY6" fmla="*/ 381094 h 658796"/>
                <a:gd name="connsiteX7" fmla="*/ 0 w 667568"/>
                <a:gd name="connsiteY7" fmla="*/ 282821 h 658796"/>
                <a:gd name="connsiteX8" fmla="*/ 349402 w 667568"/>
                <a:gd name="connsiteY8" fmla="*/ 0 h 6587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7568" h="658796">
                  <a:moveTo>
                    <a:pt x="349402" y="0"/>
                  </a:moveTo>
                  <a:lnTo>
                    <a:pt x="409840" y="70622"/>
                  </a:lnTo>
                  <a:cubicBezTo>
                    <a:pt x="472426" y="136266"/>
                    <a:pt x="542026" y="195162"/>
                    <a:pt x="617437" y="246109"/>
                  </a:cubicBezTo>
                  <a:lnTo>
                    <a:pt x="667568" y="276565"/>
                  </a:lnTo>
                  <a:lnTo>
                    <a:pt x="430926" y="658796"/>
                  </a:lnTo>
                  <a:lnTo>
                    <a:pt x="365839" y="619255"/>
                  </a:lnTo>
                  <a:cubicBezTo>
                    <a:pt x="263495" y="550113"/>
                    <a:pt x="169038" y="470182"/>
                    <a:pt x="84101" y="381094"/>
                  </a:cubicBezTo>
                  <a:lnTo>
                    <a:pt x="0" y="282821"/>
                  </a:lnTo>
                  <a:lnTo>
                    <a:pt x="34940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5" name="AT.OU.4">
              <a:extLst>
                <a:ext uri="{FF2B5EF4-FFF2-40B4-BE49-F238E27FC236}">
                  <a16:creationId xmlns:a16="http://schemas.microsoft.com/office/drawing/2014/main" id="{00000000-0008-0000-0800-0000F5000000}"/>
                </a:ext>
              </a:extLst>
            </xdr:cNvPr>
            <xdr:cNvSpPr/>
          </xdr:nvSpPr>
          <xdr:spPr>
            <a:xfrm>
              <a:off x="1474109" y="4231527"/>
              <a:ext cx="780330" cy="758207"/>
            </a:xfrm>
            <a:custGeom>
              <a:avLst/>
              <a:gdLst>
                <a:gd name="connsiteX0" fmla="*/ 349403 w 780330"/>
                <a:gd name="connsiteY0" fmla="*/ 0 h 758207"/>
                <a:gd name="connsiteX1" fmla="*/ 433504 w 780330"/>
                <a:gd name="connsiteY1" fmla="*/ 98273 h 758207"/>
                <a:gd name="connsiteX2" fmla="*/ 715242 w 780330"/>
                <a:gd name="connsiteY2" fmla="*/ 336434 h 758207"/>
                <a:gd name="connsiteX3" fmla="*/ 780329 w 780330"/>
                <a:gd name="connsiteY3" fmla="*/ 375975 h 758207"/>
                <a:gd name="connsiteX4" fmla="*/ 780330 w 780330"/>
                <a:gd name="connsiteY4" fmla="*/ 375974 h 758207"/>
                <a:gd name="connsiteX5" fmla="*/ 780330 w 780330"/>
                <a:gd name="connsiteY5" fmla="*/ 375974 h 758207"/>
                <a:gd name="connsiteX6" fmla="*/ 543686 w 780330"/>
                <a:gd name="connsiteY6" fmla="*/ 758207 h 758207"/>
                <a:gd name="connsiteX7" fmla="*/ 463643 w 780330"/>
                <a:gd name="connsiteY7" fmla="*/ 709580 h 758207"/>
                <a:gd name="connsiteX8" fmla="*/ 107764 w 780330"/>
                <a:gd name="connsiteY8" fmla="*/ 408745 h 758207"/>
                <a:gd name="connsiteX9" fmla="*/ 0 w 780330"/>
                <a:gd name="connsiteY9" fmla="*/ 282822 h 758207"/>
                <a:gd name="connsiteX10" fmla="*/ 349403 w 780330"/>
                <a:gd name="connsiteY10" fmla="*/ 0 h 758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0" h="758207">
                  <a:moveTo>
                    <a:pt x="349403" y="0"/>
                  </a:moveTo>
                  <a:lnTo>
                    <a:pt x="433504" y="98273"/>
                  </a:lnTo>
                  <a:cubicBezTo>
                    <a:pt x="518441" y="187361"/>
                    <a:pt x="612898" y="267292"/>
                    <a:pt x="715242" y="336434"/>
                  </a:cubicBezTo>
                  <a:lnTo>
                    <a:pt x="780329" y="375975"/>
                  </a:lnTo>
                  <a:lnTo>
                    <a:pt x="780330" y="375974"/>
                  </a:lnTo>
                  <a:lnTo>
                    <a:pt x="780330" y="375974"/>
                  </a:lnTo>
                  <a:lnTo>
                    <a:pt x="543686" y="758207"/>
                  </a:lnTo>
                  <a:lnTo>
                    <a:pt x="463643" y="709580"/>
                  </a:lnTo>
                  <a:cubicBezTo>
                    <a:pt x="334366" y="622242"/>
                    <a:pt x="215053" y="521277"/>
                    <a:pt x="107764" y="408745"/>
                  </a:cubicBezTo>
                  <a:lnTo>
                    <a:pt x="0" y="282822"/>
                  </a:lnTo>
                  <a:lnTo>
                    <a:pt x="3494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6" name="AT.OU.5">
              <a:extLst>
                <a:ext uri="{FF2B5EF4-FFF2-40B4-BE49-F238E27FC236}">
                  <a16:creationId xmlns:a16="http://schemas.microsoft.com/office/drawing/2014/main" id="{00000000-0008-0000-0800-0000F6000000}"/>
                </a:ext>
              </a:extLst>
            </xdr:cNvPr>
            <xdr:cNvSpPr/>
          </xdr:nvSpPr>
          <xdr:spPr>
            <a:xfrm>
              <a:off x="1054824" y="4514349"/>
              <a:ext cx="962970" cy="934065"/>
            </a:xfrm>
            <a:custGeom>
              <a:avLst/>
              <a:gdLst>
                <a:gd name="connsiteX0" fmla="*/ 419285 w 962970"/>
                <a:gd name="connsiteY0" fmla="*/ 0 h 934065"/>
                <a:gd name="connsiteX1" fmla="*/ 527048 w 962970"/>
                <a:gd name="connsiteY1" fmla="*/ 125923 h 934065"/>
                <a:gd name="connsiteX2" fmla="*/ 882927 w 962970"/>
                <a:gd name="connsiteY2" fmla="*/ 426758 h 934065"/>
                <a:gd name="connsiteX3" fmla="*/ 962970 w 962970"/>
                <a:gd name="connsiteY3" fmla="*/ 475385 h 934065"/>
                <a:gd name="connsiteX4" fmla="*/ 678998 w 962970"/>
                <a:gd name="connsiteY4" fmla="*/ 934065 h 934065"/>
                <a:gd name="connsiteX5" fmla="*/ 581008 w 962970"/>
                <a:gd name="connsiteY5" fmla="*/ 874534 h 934065"/>
                <a:gd name="connsiteX6" fmla="*/ 136158 w 962970"/>
                <a:gd name="connsiteY6" fmla="*/ 498491 h 934065"/>
                <a:gd name="connsiteX7" fmla="*/ 0 w 962970"/>
                <a:gd name="connsiteY7" fmla="*/ 339388 h 934065"/>
                <a:gd name="connsiteX8" fmla="*/ 419285 w 962970"/>
                <a:gd name="connsiteY8" fmla="*/ 0 h 934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2970" h="934065">
                  <a:moveTo>
                    <a:pt x="419285" y="0"/>
                  </a:moveTo>
                  <a:lnTo>
                    <a:pt x="527048" y="125923"/>
                  </a:lnTo>
                  <a:cubicBezTo>
                    <a:pt x="634337" y="238455"/>
                    <a:pt x="753650" y="339420"/>
                    <a:pt x="882927" y="426758"/>
                  </a:cubicBezTo>
                  <a:lnTo>
                    <a:pt x="962970" y="475385"/>
                  </a:lnTo>
                  <a:lnTo>
                    <a:pt x="678998" y="934065"/>
                  </a:lnTo>
                  <a:lnTo>
                    <a:pt x="581008" y="874534"/>
                  </a:lnTo>
                  <a:cubicBezTo>
                    <a:pt x="419412" y="765362"/>
                    <a:pt x="270270" y="639156"/>
                    <a:pt x="136158" y="498491"/>
                  </a:cubicBezTo>
                  <a:lnTo>
                    <a:pt x="0" y="339388"/>
                  </a:lnTo>
                  <a:lnTo>
                    <a:pt x="41928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7" name="Freeform 246">
              <a:extLst>
                <a:ext uri="{FF2B5EF4-FFF2-40B4-BE49-F238E27FC236}">
                  <a16:creationId xmlns:a16="http://schemas.microsoft.com/office/drawing/2014/main" id="{00000000-0008-0000-0800-0000F7000000}"/>
                </a:ext>
              </a:extLst>
            </xdr:cNvPr>
            <xdr:cNvSpPr/>
          </xdr:nvSpPr>
          <xdr:spPr>
            <a:xfrm>
              <a:off x="4289573" y="1320298"/>
              <a:ext cx="537432" cy="480070"/>
            </a:xfrm>
            <a:custGeom>
              <a:avLst/>
              <a:gdLst>
                <a:gd name="connsiteX0" fmla="*/ 0 w 537432"/>
                <a:gd name="connsiteY0" fmla="*/ 0 h 480070"/>
                <a:gd name="connsiteX1" fmla="*/ 63533 w 537432"/>
                <a:gd name="connsiteY1" fmla="*/ 38597 h 480070"/>
                <a:gd name="connsiteX2" fmla="*/ 454727 w 537432"/>
                <a:gd name="connsiteY2" fmla="*/ 377368 h 480070"/>
                <a:gd name="connsiteX3" fmla="*/ 537432 w 537432"/>
                <a:gd name="connsiteY3" fmla="*/ 480070 h 480070"/>
                <a:gd name="connsiteX4" fmla="*/ 537432 w 537432"/>
                <a:gd name="connsiteY4" fmla="*/ 480070 h 480070"/>
                <a:gd name="connsiteX5" fmla="*/ 454726 w 537432"/>
                <a:gd name="connsiteY5" fmla="*/ 377368 h 480070"/>
                <a:gd name="connsiteX6" fmla="*/ 63532 w 537432"/>
                <a:gd name="connsiteY6" fmla="*/ 38597 h 480070"/>
                <a:gd name="connsiteX7" fmla="*/ 0 w 537432"/>
                <a:gd name="connsiteY7" fmla="*/ 0 h 480070"/>
                <a:gd name="connsiteX8" fmla="*/ 0 w 537432"/>
                <a:gd name="connsiteY8" fmla="*/ 0 h 4800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7432" h="480070">
                  <a:moveTo>
                    <a:pt x="0" y="0"/>
                  </a:moveTo>
                  <a:lnTo>
                    <a:pt x="63533" y="38597"/>
                  </a:lnTo>
                  <a:cubicBezTo>
                    <a:pt x="207174" y="135639"/>
                    <a:pt x="338515" y="249505"/>
                    <a:pt x="454727" y="377368"/>
                  </a:cubicBezTo>
                  <a:lnTo>
                    <a:pt x="537432" y="480070"/>
                  </a:lnTo>
                  <a:lnTo>
                    <a:pt x="537432" y="480070"/>
                  </a:lnTo>
                  <a:lnTo>
                    <a:pt x="454726" y="377368"/>
                  </a:lnTo>
                  <a:cubicBezTo>
                    <a:pt x="338514" y="249505"/>
                    <a:pt x="207173" y="135639"/>
                    <a:pt x="63532" y="38597"/>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8" name="CS.AT.5">
              <a:extLst>
                <a:ext uri="{FF2B5EF4-FFF2-40B4-BE49-F238E27FC236}">
                  <a16:creationId xmlns:a16="http://schemas.microsoft.com/office/drawing/2014/main" id="{00000000-0008-0000-0800-0000F8000000}"/>
                </a:ext>
              </a:extLst>
            </xdr:cNvPr>
            <xdr:cNvSpPr/>
          </xdr:nvSpPr>
          <xdr:spPr>
            <a:xfrm>
              <a:off x="4827006" y="1458183"/>
              <a:ext cx="877087" cy="1004205"/>
            </a:xfrm>
            <a:custGeom>
              <a:avLst/>
              <a:gdLst>
                <a:gd name="connsiteX0" fmla="*/ 422742 w 877087"/>
                <a:gd name="connsiteY0" fmla="*/ 0 h 1004205"/>
                <a:gd name="connsiteX1" fmla="*/ 520288 w 877087"/>
                <a:gd name="connsiteY1" fmla="*/ 128823 h 1004205"/>
                <a:gd name="connsiteX2" fmla="*/ 831142 w 877087"/>
                <a:gd name="connsiteY2" fmla="*/ 701797 h 1004205"/>
                <a:gd name="connsiteX3" fmla="*/ 877087 w 877087"/>
                <a:gd name="connsiteY3" fmla="*/ 829736 h 1004205"/>
                <a:gd name="connsiteX4" fmla="*/ 366092 w 877087"/>
                <a:gd name="connsiteY4" fmla="*/ 1004205 h 1004205"/>
                <a:gd name="connsiteX5" fmla="*/ 328599 w 877087"/>
                <a:gd name="connsiteY5" fmla="*/ 899801 h 1004205"/>
                <a:gd name="connsiteX6" fmla="*/ 79915 w 877087"/>
                <a:gd name="connsiteY6" fmla="*/ 441422 h 1004205"/>
                <a:gd name="connsiteX7" fmla="*/ 0 w 877087"/>
                <a:gd name="connsiteY7" fmla="*/ 342186 h 1004205"/>
                <a:gd name="connsiteX8" fmla="*/ 422742 w 877087"/>
                <a:gd name="connsiteY8" fmla="*/ 0 h 1004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77087" h="1004205">
                  <a:moveTo>
                    <a:pt x="422742" y="0"/>
                  </a:moveTo>
                  <a:lnTo>
                    <a:pt x="520288" y="128823"/>
                  </a:lnTo>
                  <a:cubicBezTo>
                    <a:pt x="645761" y="305263"/>
                    <a:pt x="750557" y="497433"/>
                    <a:pt x="831142" y="701797"/>
                  </a:cubicBezTo>
                  <a:lnTo>
                    <a:pt x="877087" y="829736"/>
                  </a:lnTo>
                  <a:lnTo>
                    <a:pt x="366092" y="1004205"/>
                  </a:lnTo>
                  <a:lnTo>
                    <a:pt x="328599" y="899801"/>
                  </a:lnTo>
                  <a:cubicBezTo>
                    <a:pt x="264131" y="736310"/>
                    <a:pt x="180294" y="582574"/>
                    <a:pt x="79915" y="441422"/>
                  </a:cubicBezTo>
                  <a:lnTo>
                    <a:pt x="0" y="342186"/>
                  </a:lnTo>
                  <a:lnTo>
                    <a:pt x="4227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9" name="Freeform 248">
              <a:extLst>
                <a:ext uri="{FF2B5EF4-FFF2-40B4-BE49-F238E27FC236}">
                  <a16:creationId xmlns:a16="http://schemas.microsoft.com/office/drawing/2014/main" id="{00000000-0008-0000-0800-0000F9000000}"/>
                </a:ext>
              </a:extLst>
            </xdr:cNvPr>
            <xdr:cNvSpPr/>
          </xdr:nvSpPr>
          <xdr:spPr>
            <a:xfrm>
              <a:off x="3816287" y="2084764"/>
              <a:ext cx="261817" cy="218040"/>
            </a:xfrm>
            <a:custGeom>
              <a:avLst/>
              <a:gdLst>
                <a:gd name="connsiteX0" fmla="*/ 0 w 261817"/>
                <a:gd name="connsiteY0" fmla="*/ 0 h 218040"/>
                <a:gd name="connsiteX1" fmla="*/ 33620 w 261817"/>
                <a:gd name="connsiteY1" fmla="*/ 20424 h 218040"/>
                <a:gd name="connsiteX2" fmla="*/ 261817 w 261817"/>
                <a:gd name="connsiteY2" fmla="*/ 218040 h 218040"/>
                <a:gd name="connsiteX3" fmla="*/ 261817 w 261817"/>
                <a:gd name="connsiteY3" fmla="*/ 218040 h 218040"/>
                <a:gd name="connsiteX4" fmla="*/ 153719 w 261817"/>
                <a:gd name="connsiteY4" fmla="*/ 112491 h 218040"/>
                <a:gd name="connsiteX5" fmla="*/ 33621 w 261817"/>
                <a:gd name="connsiteY5" fmla="*/ 20425 h 218040"/>
                <a:gd name="connsiteX6" fmla="*/ 0 w 261817"/>
                <a:gd name="connsiteY6" fmla="*/ 0 h 218040"/>
                <a:gd name="connsiteX7" fmla="*/ 0 w 261817"/>
                <a:gd name="connsiteY7" fmla="*/ 0 h 2180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1817" h="218040">
                  <a:moveTo>
                    <a:pt x="0" y="0"/>
                  </a:moveTo>
                  <a:lnTo>
                    <a:pt x="33620" y="20424"/>
                  </a:lnTo>
                  <a:cubicBezTo>
                    <a:pt x="117411" y="77032"/>
                    <a:pt x="194026" y="143453"/>
                    <a:pt x="261817" y="218040"/>
                  </a:cubicBezTo>
                  <a:lnTo>
                    <a:pt x="261817" y="218040"/>
                  </a:lnTo>
                  <a:lnTo>
                    <a:pt x="153719" y="112491"/>
                  </a:lnTo>
                  <a:cubicBezTo>
                    <a:pt x="115618" y="79486"/>
                    <a:pt x="75516" y="48729"/>
                    <a:pt x="33621" y="20425"/>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0" name="Freeform 249">
              <a:extLst>
                <a:ext uri="{FF2B5EF4-FFF2-40B4-BE49-F238E27FC236}">
                  <a16:creationId xmlns:a16="http://schemas.microsoft.com/office/drawing/2014/main" id="{00000000-0008-0000-0800-0000FA000000}"/>
                </a:ext>
              </a:extLst>
            </xdr:cNvPr>
            <xdr:cNvSpPr/>
          </xdr:nvSpPr>
          <xdr:spPr>
            <a:xfrm>
              <a:off x="4078103" y="2302805"/>
              <a:ext cx="50584" cy="62813"/>
            </a:xfrm>
            <a:custGeom>
              <a:avLst/>
              <a:gdLst>
                <a:gd name="connsiteX0" fmla="*/ 0 w 50584"/>
                <a:gd name="connsiteY0" fmla="*/ 0 h 62813"/>
                <a:gd name="connsiteX1" fmla="*/ 1 w 50584"/>
                <a:gd name="connsiteY1" fmla="*/ 1 h 62813"/>
                <a:gd name="connsiteX2" fmla="*/ 50584 w 50584"/>
                <a:gd name="connsiteY2" fmla="*/ 62813 h 62813"/>
                <a:gd name="connsiteX3" fmla="*/ 50584 w 50584"/>
                <a:gd name="connsiteY3" fmla="*/ 62813 h 62813"/>
                <a:gd name="connsiteX4" fmla="*/ 0 w 50584"/>
                <a:gd name="connsiteY4" fmla="*/ 0 h 628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584" h="62813">
                  <a:moveTo>
                    <a:pt x="0" y="0"/>
                  </a:moveTo>
                  <a:lnTo>
                    <a:pt x="1" y="1"/>
                  </a:lnTo>
                  <a:lnTo>
                    <a:pt x="50584" y="62813"/>
                  </a:lnTo>
                  <a:lnTo>
                    <a:pt x="50584" y="6281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1" name="CS.AT.2">
              <a:extLst>
                <a:ext uri="{FF2B5EF4-FFF2-40B4-BE49-F238E27FC236}">
                  <a16:creationId xmlns:a16="http://schemas.microsoft.com/office/drawing/2014/main" id="{00000000-0008-0000-0800-0000FB000000}"/>
                </a:ext>
              </a:extLst>
            </xdr:cNvPr>
            <xdr:cNvSpPr/>
          </xdr:nvSpPr>
          <xdr:spPr>
            <a:xfrm>
              <a:off x="3779527" y="2365618"/>
              <a:ext cx="559876" cy="533429"/>
            </a:xfrm>
            <a:custGeom>
              <a:avLst/>
              <a:gdLst>
                <a:gd name="connsiteX0" fmla="*/ 349160 w 559876"/>
                <a:gd name="connsiteY0" fmla="*/ 0 h 533429"/>
                <a:gd name="connsiteX1" fmla="*/ 393438 w 559876"/>
                <a:gd name="connsiteY1" fmla="*/ 54984 h 533429"/>
                <a:gd name="connsiteX2" fmla="*/ 538503 w 559876"/>
                <a:gd name="connsiteY2" fmla="*/ 322372 h 533429"/>
                <a:gd name="connsiteX3" fmla="*/ 559876 w 559876"/>
                <a:gd name="connsiteY3" fmla="*/ 388247 h 533429"/>
                <a:gd name="connsiteX4" fmla="*/ 134659 w 559876"/>
                <a:gd name="connsiteY4" fmla="*/ 533429 h 533429"/>
                <a:gd name="connsiteX5" fmla="*/ 119718 w 559876"/>
                <a:gd name="connsiteY5" fmla="*/ 487377 h 533429"/>
                <a:gd name="connsiteX6" fmla="*/ 26461 w 559876"/>
                <a:gd name="connsiteY6" fmla="*/ 315485 h 533429"/>
                <a:gd name="connsiteX7" fmla="*/ 0 w 559876"/>
                <a:gd name="connsiteY7" fmla="*/ 282625 h 533429"/>
                <a:gd name="connsiteX8" fmla="*/ 349160 w 559876"/>
                <a:gd name="connsiteY8" fmla="*/ 0 h 5334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59876" h="533429">
                  <a:moveTo>
                    <a:pt x="349160" y="0"/>
                  </a:moveTo>
                  <a:lnTo>
                    <a:pt x="393438" y="54984"/>
                  </a:lnTo>
                  <a:cubicBezTo>
                    <a:pt x="451992" y="137323"/>
                    <a:pt x="500897" y="227002"/>
                    <a:pt x="538503" y="322372"/>
                  </a:cubicBezTo>
                  <a:lnTo>
                    <a:pt x="559876" y="388247"/>
                  </a:lnTo>
                  <a:lnTo>
                    <a:pt x="134659" y="533429"/>
                  </a:lnTo>
                  <a:lnTo>
                    <a:pt x="119718" y="487377"/>
                  </a:lnTo>
                  <a:cubicBezTo>
                    <a:pt x="95542" y="426068"/>
                    <a:pt x="64103" y="368417"/>
                    <a:pt x="26461" y="315485"/>
                  </a:cubicBezTo>
                  <a:lnTo>
                    <a:pt x="0" y="282625"/>
                  </a:lnTo>
                  <a:lnTo>
                    <a:pt x="34916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2" name="Freeform 251">
              <a:extLst>
                <a:ext uri="{FF2B5EF4-FFF2-40B4-BE49-F238E27FC236}">
                  <a16:creationId xmlns:a16="http://schemas.microsoft.com/office/drawing/2014/main" id="{00000000-0008-0000-0800-0000FC000000}"/>
                </a:ext>
              </a:extLst>
            </xdr:cNvPr>
            <xdr:cNvSpPr/>
          </xdr:nvSpPr>
          <xdr:spPr>
            <a:xfrm>
              <a:off x="3745005" y="2605374"/>
              <a:ext cx="34522" cy="42868"/>
            </a:xfrm>
            <a:custGeom>
              <a:avLst/>
              <a:gdLst>
                <a:gd name="connsiteX0" fmla="*/ 0 w 34522"/>
                <a:gd name="connsiteY0" fmla="*/ 0 h 42868"/>
                <a:gd name="connsiteX1" fmla="*/ 1 w 34522"/>
                <a:gd name="connsiteY1" fmla="*/ 1 h 42868"/>
                <a:gd name="connsiteX2" fmla="*/ 34522 w 34522"/>
                <a:gd name="connsiteY2" fmla="*/ 42868 h 42868"/>
                <a:gd name="connsiteX3" fmla="*/ 34522 w 34522"/>
                <a:gd name="connsiteY3" fmla="*/ 42868 h 42868"/>
                <a:gd name="connsiteX4" fmla="*/ 0 w 34522"/>
                <a:gd name="connsiteY4" fmla="*/ 0 h 428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522" h="42868">
                  <a:moveTo>
                    <a:pt x="0" y="0"/>
                  </a:moveTo>
                  <a:lnTo>
                    <a:pt x="1" y="1"/>
                  </a:lnTo>
                  <a:lnTo>
                    <a:pt x="34522" y="42868"/>
                  </a:lnTo>
                  <a:lnTo>
                    <a:pt x="34522" y="42868"/>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3" name="CS.AT.1">
              <a:extLst>
                <a:ext uri="{FF2B5EF4-FFF2-40B4-BE49-F238E27FC236}">
                  <a16:creationId xmlns:a16="http://schemas.microsoft.com/office/drawing/2014/main" id="{00000000-0008-0000-0800-0000FD000000}"/>
                </a:ext>
              </a:extLst>
            </xdr:cNvPr>
            <xdr:cNvSpPr/>
          </xdr:nvSpPr>
          <xdr:spPr>
            <a:xfrm>
              <a:off x="3151687" y="2648242"/>
              <a:ext cx="762499" cy="510946"/>
            </a:xfrm>
            <a:custGeom>
              <a:avLst/>
              <a:gdLst>
                <a:gd name="connsiteX0" fmla="*/ 627841 w 762499"/>
                <a:gd name="connsiteY0" fmla="*/ 0 h 510946"/>
                <a:gd name="connsiteX1" fmla="*/ 654301 w 762499"/>
                <a:gd name="connsiteY1" fmla="*/ 32859 h 510946"/>
                <a:gd name="connsiteX2" fmla="*/ 747558 w 762499"/>
                <a:gd name="connsiteY2" fmla="*/ 204751 h 510946"/>
                <a:gd name="connsiteX3" fmla="*/ 762499 w 762499"/>
                <a:gd name="connsiteY3" fmla="*/ 250805 h 510946"/>
                <a:gd name="connsiteX4" fmla="*/ 584 w 762499"/>
                <a:gd name="connsiteY4" fmla="*/ 510946 h 510946"/>
                <a:gd name="connsiteX5" fmla="*/ 0 w 762499"/>
                <a:gd name="connsiteY5" fmla="*/ 510002 h 510946"/>
                <a:gd name="connsiteX6" fmla="*/ 2234 w 762499"/>
                <a:gd name="connsiteY6" fmla="*/ 506393 h 510946"/>
                <a:gd name="connsiteX7" fmla="*/ 627841 w 762499"/>
                <a:gd name="connsiteY7" fmla="*/ 0 h 5109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62499" h="510946">
                  <a:moveTo>
                    <a:pt x="627841" y="0"/>
                  </a:moveTo>
                  <a:lnTo>
                    <a:pt x="654301" y="32859"/>
                  </a:lnTo>
                  <a:cubicBezTo>
                    <a:pt x="691943" y="85791"/>
                    <a:pt x="723382" y="143442"/>
                    <a:pt x="747558" y="204751"/>
                  </a:cubicBezTo>
                  <a:lnTo>
                    <a:pt x="762499" y="250805"/>
                  </a:lnTo>
                  <a:lnTo>
                    <a:pt x="584" y="510946"/>
                  </a:lnTo>
                  <a:lnTo>
                    <a:pt x="0" y="510002"/>
                  </a:lnTo>
                  <a:lnTo>
                    <a:pt x="2234" y="506393"/>
                  </a:lnTo>
                  <a:lnTo>
                    <a:pt x="6278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4" name="Freeform 253">
              <a:extLst>
                <a:ext uri="{FF2B5EF4-FFF2-40B4-BE49-F238E27FC236}">
                  <a16:creationId xmlns:a16="http://schemas.microsoft.com/office/drawing/2014/main" id="{00000000-0008-0000-0800-0000FE000000}"/>
                </a:ext>
              </a:extLst>
            </xdr:cNvPr>
            <xdr:cNvSpPr/>
          </xdr:nvSpPr>
          <xdr:spPr>
            <a:xfrm>
              <a:off x="3914185" y="2899047"/>
              <a:ext cx="41244" cy="262811"/>
            </a:xfrm>
            <a:custGeom>
              <a:avLst/>
              <a:gdLst>
                <a:gd name="connsiteX0" fmla="*/ 1 w 41244"/>
                <a:gd name="connsiteY0" fmla="*/ 0 h 262811"/>
                <a:gd name="connsiteX1" fmla="*/ 15743 w 41244"/>
                <a:gd name="connsiteY1" fmla="*/ 48523 h 262811"/>
                <a:gd name="connsiteX2" fmla="*/ 41244 w 41244"/>
                <a:gd name="connsiteY2" fmla="*/ 250955 h 262811"/>
                <a:gd name="connsiteX3" fmla="*/ 40646 w 41244"/>
                <a:gd name="connsiteY3" fmla="*/ 262811 h 262811"/>
                <a:gd name="connsiteX4" fmla="*/ 40645 w 41244"/>
                <a:gd name="connsiteY4" fmla="*/ 262811 h 262811"/>
                <a:gd name="connsiteX5" fmla="*/ 41243 w 41244"/>
                <a:gd name="connsiteY5" fmla="*/ 250954 h 262811"/>
                <a:gd name="connsiteX6" fmla="*/ 15742 w 41244"/>
                <a:gd name="connsiteY6" fmla="*/ 48522 h 262811"/>
                <a:gd name="connsiteX7" fmla="*/ 0 w 41244"/>
                <a:gd name="connsiteY7" fmla="*/ 1 h 262811"/>
                <a:gd name="connsiteX8" fmla="*/ 1 w 41244"/>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1244" h="262811">
                  <a:moveTo>
                    <a:pt x="1" y="0"/>
                  </a:moveTo>
                  <a:lnTo>
                    <a:pt x="15743" y="48523"/>
                  </a:lnTo>
                  <a:cubicBezTo>
                    <a:pt x="32390" y="113225"/>
                    <a:pt x="41244" y="181056"/>
                    <a:pt x="41244" y="250955"/>
                  </a:cubicBezTo>
                  <a:lnTo>
                    <a:pt x="40646" y="262811"/>
                  </a:lnTo>
                  <a:lnTo>
                    <a:pt x="40645" y="262811"/>
                  </a:lnTo>
                  <a:lnTo>
                    <a:pt x="41243" y="250954"/>
                  </a:lnTo>
                  <a:cubicBezTo>
                    <a:pt x="41243" y="181055"/>
                    <a:pt x="32389" y="113224"/>
                    <a:pt x="15742" y="48522"/>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5" name="Freeform 254">
              <a:extLst>
                <a:ext uri="{FF2B5EF4-FFF2-40B4-BE49-F238E27FC236}">
                  <a16:creationId xmlns:a16="http://schemas.microsoft.com/office/drawing/2014/main" id="{00000000-0008-0000-0800-0000FF000000}"/>
                </a:ext>
              </a:extLst>
            </xdr:cNvPr>
            <xdr:cNvSpPr/>
          </xdr:nvSpPr>
          <xdr:spPr>
            <a:xfrm>
              <a:off x="1435882" y="3158970"/>
              <a:ext cx="95129" cy="553766"/>
            </a:xfrm>
            <a:custGeom>
              <a:avLst/>
              <a:gdLst>
                <a:gd name="connsiteX0" fmla="*/ 0 w 95129"/>
                <a:gd name="connsiteY0" fmla="*/ 0 h 553766"/>
                <a:gd name="connsiteX1" fmla="*/ 1 w 95129"/>
                <a:gd name="connsiteY1" fmla="*/ 0 h 553766"/>
                <a:gd name="connsiteX2" fmla="*/ 8377 w 95129"/>
                <a:gd name="connsiteY2" fmla="*/ 165868 h 553766"/>
                <a:gd name="connsiteX3" fmla="*/ 89395 w 95129"/>
                <a:gd name="connsiteY3" fmla="*/ 539477 h 553766"/>
                <a:gd name="connsiteX4" fmla="*/ 95129 w 95129"/>
                <a:gd name="connsiteY4" fmla="*/ 553766 h 553766"/>
                <a:gd name="connsiteX5" fmla="*/ 95127 w 95129"/>
                <a:gd name="connsiteY5" fmla="*/ 553766 h 553766"/>
                <a:gd name="connsiteX6" fmla="*/ 89394 w 95129"/>
                <a:gd name="connsiteY6" fmla="*/ 539478 h 553766"/>
                <a:gd name="connsiteX7" fmla="*/ 8376 w 95129"/>
                <a:gd name="connsiteY7" fmla="*/ 165869 h 553766"/>
                <a:gd name="connsiteX8" fmla="*/ 0 w 95129"/>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5129" h="553766">
                  <a:moveTo>
                    <a:pt x="0" y="0"/>
                  </a:moveTo>
                  <a:lnTo>
                    <a:pt x="1" y="0"/>
                  </a:lnTo>
                  <a:lnTo>
                    <a:pt x="8377" y="165868"/>
                  </a:lnTo>
                  <a:cubicBezTo>
                    <a:pt x="21512" y="295210"/>
                    <a:pt x="49062" y="420290"/>
                    <a:pt x="89395" y="539477"/>
                  </a:cubicBezTo>
                  <a:lnTo>
                    <a:pt x="95129" y="553766"/>
                  </a:lnTo>
                  <a:lnTo>
                    <a:pt x="95127" y="553766"/>
                  </a:lnTo>
                  <a:lnTo>
                    <a:pt x="89394" y="539478"/>
                  </a:lnTo>
                  <a:cubicBezTo>
                    <a:pt x="49061" y="420291"/>
                    <a:pt x="21511" y="295211"/>
                    <a:pt x="8376" y="165869"/>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6" name="Freeform 255">
              <a:extLst>
                <a:ext uri="{FF2B5EF4-FFF2-40B4-BE49-F238E27FC236}">
                  <a16:creationId xmlns:a16="http://schemas.microsoft.com/office/drawing/2014/main" id="{00000000-0008-0000-0800-000000010000}"/>
                </a:ext>
              </a:extLst>
            </xdr:cNvPr>
            <xdr:cNvSpPr/>
          </xdr:nvSpPr>
          <xdr:spPr>
            <a:xfrm>
              <a:off x="2335934" y="3160002"/>
              <a:ext cx="46911" cy="261892"/>
            </a:xfrm>
            <a:custGeom>
              <a:avLst/>
              <a:gdLst>
                <a:gd name="connsiteX0" fmla="*/ 0 w 46911"/>
                <a:gd name="connsiteY0" fmla="*/ 0 h 261892"/>
                <a:gd name="connsiteX1" fmla="*/ 1 w 46911"/>
                <a:gd name="connsiteY1" fmla="*/ 0 h 261892"/>
                <a:gd name="connsiteX2" fmla="*/ 3678 w 46911"/>
                <a:gd name="connsiteY2" fmla="*/ 72817 h 261892"/>
                <a:gd name="connsiteX3" fmla="*/ 42055 w 46911"/>
                <a:gd name="connsiteY3" fmla="*/ 249790 h 261892"/>
                <a:gd name="connsiteX4" fmla="*/ 46911 w 46911"/>
                <a:gd name="connsiteY4" fmla="*/ 261891 h 261892"/>
                <a:gd name="connsiteX5" fmla="*/ 46910 w 46911"/>
                <a:gd name="connsiteY5" fmla="*/ 261892 h 261892"/>
                <a:gd name="connsiteX6" fmla="*/ 42054 w 46911"/>
                <a:gd name="connsiteY6" fmla="*/ 249790 h 261892"/>
                <a:gd name="connsiteX7" fmla="*/ 3677 w 46911"/>
                <a:gd name="connsiteY7" fmla="*/ 72817 h 261892"/>
                <a:gd name="connsiteX8" fmla="*/ 0 w 46911"/>
                <a:gd name="connsiteY8" fmla="*/ 0 h 2618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6911" h="261892">
                  <a:moveTo>
                    <a:pt x="0" y="0"/>
                  </a:moveTo>
                  <a:lnTo>
                    <a:pt x="1" y="0"/>
                  </a:lnTo>
                  <a:lnTo>
                    <a:pt x="3678" y="72817"/>
                  </a:lnTo>
                  <a:cubicBezTo>
                    <a:pt x="9900" y="134084"/>
                    <a:pt x="22950" y="193333"/>
                    <a:pt x="42055" y="249790"/>
                  </a:cubicBezTo>
                  <a:lnTo>
                    <a:pt x="46911" y="261891"/>
                  </a:lnTo>
                  <a:lnTo>
                    <a:pt x="46910" y="261892"/>
                  </a:lnTo>
                  <a:lnTo>
                    <a:pt x="42054" y="249790"/>
                  </a:lnTo>
                  <a:cubicBezTo>
                    <a:pt x="22949" y="193333"/>
                    <a:pt x="9899" y="134084"/>
                    <a:pt x="3677" y="7281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7" name="Freeform 256">
              <a:extLst>
                <a:ext uri="{FF2B5EF4-FFF2-40B4-BE49-F238E27FC236}">
                  <a16:creationId xmlns:a16="http://schemas.microsoft.com/office/drawing/2014/main" id="{00000000-0008-0000-0800-000001010000}"/>
                </a:ext>
              </a:extLst>
            </xdr:cNvPr>
            <xdr:cNvSpPr/>
          </xdr:nvSpPr>
          <xdr:spPr>
            <a:xfrm>
              <a:off x="3145398" y="3160932"/>
              <a:ext cx="1765" cy="603"/>
            </a:xfrm>
            <a:custGeom>
              <a:avLst/>
              <a:gdLst>
                <a:gd name="connsiteX0" fmla="*/ 746 w 1765"/>
                <a:gd name="connsiteY0" fmla="*/ 0 h 603"/>
                <a:gd name="connsiteX1" fmla="*/ 1765 w 1765"/>
                <a:gd name="connsiteY1" fmla="*/ 1 h 603"/>
                <a:gd name="connsiteX2" fmla="*/ 0 w 1765"/>
                <a:gd name="connsiteY2" fmla="*/ 603 h 603"/>
                <a:gd name="connsiteX3" fmla="*/ 746 w 1765"/>
                <a:gd name="connsiteY3" fmla="*/ 0 h 603"/>
              </a:gdLst>
              <a:ahLst/>
              <a:cxnLst>
                <a:cxn ang="0">
                  <a:pos x="connsiteX0" y="connsiteY0"/>
                </a:cxn>
                <a:cxn ang="0">
                  <a:pos x="connsiteX1" y="connsiteY1"/>
                </a:cxn>
                <a:cxn ang="0">
                  <a:pos x="connsiteX2" y="connsiteY2"/>
                </a:cxn>
                <a:cxn ang="0">
                  <a:pos x="connsiteX3" y="connsiteY3"/>
                </a:cxn>
              </a:cxnLst>
              <a:rect l="l" t="t" r="r" b="b"/>
              <a:pathLst>
                <a:path w="1765" h="603">
                  <a:moveTo>
                    <a:pt x="746" y="0"/>
                  </a:moveTo>
                  <a:lnTo>
                    <a:pt x="1765" y="1"/>
                  </a:lnTo>
                  <a:lnTo>
                    <a:pt x="0" y="603"/>
                  </a:lnTo>
                  <a:lnTo>
                    <a:pt x="74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8" name="AT.IS.1">
              <a:extLst>
                <a:ext uri="{FF2B5EF4-FFF2-40B4-BE49-F238E27FC236}">
                  <a16:creationId xmlns:a16="http://schemas.microsoft.com/office/drawing/2014/main" id="{00000000-0008-0000-0800-000002010000}"/>
                </a:ext>
              </a:extLst>
            </xdr:cNvPr>
            <xdr:cNvSpPr/>
          </xdr:nvSpPr>
          <xdr:spPr>
            <a:xfrm>
              <a:off x="2382845" y="3161534"/>
              <a:ext cx="762553" cy="504346"/>
            </a:xfrm>
            <a:custGeom>
              <a:avLst/>
              <a:gdLst>
                <a:gd name="connsiteX0" fmla="*/ 762553 w 762553"/>
                <a:gd name="connsiteY0" fmla="*/ 0 h 504346"/>
                <a:gd name="connsiteX1" fmla="*/ 139476 w 762553"/>
                <a:gd name="connsiteY1" fmla="*/ 504346 h 504346"/>
                <a:gd name="connsiteX2" fmla="*/ 119380 w 762553"/>
                <a:gd name="connsiteY2" fmla="*/ 480863 h 504346"/>
                <a:gd name="connsiteX3" fmla="*/ 28246 w 762553"/>
                <a:gd name="connsiteY3" fmla="*/ 330753 h 504346"/>
                <a:gd name="connsiteX4" fmla="*/ 0 w 762553"/>
                <a:gd name="connsiteY4" fmla="*/ 260359 h 504346"/>
                <a:gd name="connsiteX5" fmla="*/ 762553 w 762553"/>
                <a:gd name="connsiteY5" fmla="*/ 0 h 504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553" h="504346">
                  <a:moveTo>
                    <a:pt x="762553" y="0"/>
                  </a:moveTo>
                  <a:lnTo>
                    <a:pt x="139476" y="504346"/>
                  </a:lnTo>
                  <a:lnTo>
                    <a:pt x="119380" y="480863"/>
                  </a:lnTo>
                  <a:cubicBezTo>
                    <a:pt x="83849" y="434520"/>
                    <a:pt x="53213" y="384226"/>
                    <a:pt x="28246" y="330753"/>
                  </a:cubicBezTo>
                  <a:lnTo>
                    <a:pt x="0" y="260359"/>
                  </a:lnTo>
                  <a:lnTo>
                    <a:pt x="76255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9" name="AT.IS.2">
              <a:extLst>
                <a:ext uri="{FF2B5EF4-FFF2-40B4-BE49-F238E27FC236}">
                  <a16:creationId xmlns:a16="http://schemas.microsoft.com/office/drawing/2014/main" id="{00000000-0008-0000-0800-000003010000}"/>
                </a:ext>
              </a:extLst>
            </xdr:cNvPr>
            <xdr:cNvSpPr/>
          </xdr:nvSpPr>
          <xdr:spPr>
            <a:xfrm>
              <a:off x="1956928" y="3421895"/>
              <a:ext cx="565393" cy="526809"/>
            </a:xfrm>
            <a:custGeom>
              <a:avLst/>
              <a:gdLst>
                <a:gd name="connsiteX0" fmla="*/ 425916 w 565393"/>
                <a:gd name="connsiteY0" fmla="*/ 0 h 526809"/>
                <a:gd name="connsiteX1" fmla="*/ 454162 w 565393"/>
                <a:gd name="connsiteY1" fmla="*/ 70393 h 526809"/>
                <a:gd name="connsiteX2" fmla="*/ 545296 w 565393"/>
                <a:gd name="connsiteY2" fmla="*/ 220503 h 526809"/>
                <a:gd name="connsiteX3" fmla="*/ 565393 w 565393"/>
                <a:gd name="connsiteY3" fmla="*/ 243987 h 526809"/>
                <a:gd name="connsiteX4" fmla="*/ 215989 w 565393"/>
                <a:gd name="connsiteY4" fmla="*/ 526809 h 526809"/>
                <a:gd name="connsiteX5" fmla="*/ 187960 w 565393"/>
                <a:gd name="connsiteY5" fmla="*/ 494057 h 526809"/>
                <a:gd name="connsiteX6" fmla="*/ 46197 w 565393"/>
                <a:gd name="connsiteY6" fmla="*/ 260552 h 526809"/>
                <a:gd name="connsiteX7" fmla="*/ 0 w 565393"/>
                <a:gd name="connsiteY7" fmla="*/ 145421 h 526809"/>
                <a:gd name="connsiteX8" fmla="*/ 425916 w 565393"/>
                <a:gd name="connsiteY8" fmla="*/ 0 h 5268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5393" h="526809">
                  <a:moveTo>
                    <a:pt x="425916" y="0"/>
                  </a:moveTo>
                  <a:lnTo>
                    <a:pt x="454162" y="70393"/>
                  </a:lnTo>
                  <a:cubicBezTo>
                    <a:pt x="479129" y="123866"/>
                    <a:pt x="509765" y="174160"/>
                    <a:pt x="545296" y="220503"/>
                  </a:cubicBezTo>
                  <a:lnTo>
                    <a:pt x="565393" y="243987"/>
                  </a:lnTo>
                  <a:lnTo>
                    <a:pt x="215989" y="526809"/>
                  </a:lnTo>
                  <a:lnTo>
                    <a:pt x="187960" y="494057"/>
                  </a:lnTo>
                  <a:cubicBezTo>
                    <a:pt x="132690" y="421967"/>
                    <a:pt x="85035" y="343732"/>
                    <a:pt x="46197" y="260552"/>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0" name="AT.IS.3">
              <a:extLst>
                <a:ext uri="{FF2B5EF4-FFF2-40B4-BE49-F238E27FC236}">
                  <a16:creationId xmlns:a16="http://schemas.microsoft.com/office/drawing/2014/main" id="{00000000-0008-0000-0800-000004010000}"/>
                </a:ext>
              </a:extLst>
            </xdr:cNvPr>
            <xdr:cNvSpPr/>
          </xdr:nvSpPr>
          <xdr:spPr>
            <a:xfrm>
              <a:off x="1531011" y="3567315"/>
              <a:ext cx="641905" cy="664210"/>
            </a:xfrm>
            <a:custGeom>
              <a:avLst/>
              <a:gdLst>
                <a:gd name="connsiteX0" fmla="*/ 425916 w 641905"/>
                <a:gd name="connsiteY0" fmla="*/ 0 h 664210"/>
                <a:gd name="connsiteX1" fmla="*/ 472113 w 641905"/>
                <a:gd name="connsiteY1" fmla="*/ 115131 h 664210"/>
                <a:gd name="connsiteX2" fmla="*/ 613876 w 641905"/>
                <a:gd name="connsiteY2" fmla="*/ 348636 h 664210"/>
                <a:gd name="connsiteX3" fmla="*/ 641905 w 641905"/>
                <a:gd name="connsiteY3" fmla="*/ 381389 h 664210"/>
                <a:gd name="connsiteX4" fmla="*/ 292503 w 641905"/>
                <a:gd name="connsiteY4" fmla="*/ 664210 h 664210"/>
                <a:gd name="connsiteX5" fmla="*/ 256541 w 641905"/>
                <a:gd name="connsiteY5" fmla="*/ 622188 h 664210"/>
                <a:gd name="connsiteX6" fmla="*/ 64149 w 641905"/>
                <a:gd name="connsiteY6" fmla="*/ 305289 h 664210"/>
                <a:gd name="connsiteX7" fmla="*/ 0 w 641905"/>
                <a:gd name="connsiteY7" fmla="*/ 145421 h 664210"/>
                <a:gd name="connsiteX8" fmla="*/ 425916 w 641905"/>
                <a:gd name="connsiteY8" fmla="*/ 0 h 6642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1905" h="664210">
                  <a:moveTo>
                    <a:pt x="425916" y="0"/>
                  </a:moveTo>
                  <a:lnTo>
                    <a:pt x="472113" y="115131"/>
                  </a:lnTo>
                  <a:cubicBezTo>
                    <a:pt x="510951" y="198311"/>
                    <a:pt x="558606" y="276546"/>
                    <a:pt x="613876" y="348636"/>
                  </a:cubicBezTo>
                  <a:lnTo>
                    <a:pt x="641905" y="381389"/>
                  </a:lnTo>
                  <a:lnTo>
                    <a:pt x="292503" y="664210"/>
                  </a:lnTo>
                  <a:lnTo>
                    <a:pt x="256541" y="622188"/>
                  </a:lnTo>
                  <a:cubicBezTo>
                    <a:pt x="181531" y="524352"/>
                    <a:pt x="116856" y="418175"/>
                    <a:pt x="64149" y="305289"/>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1" name="Freeform 260">
              <a:extLst>
                <a:ext uri="{FF2B5EF4-FFF2-40B4-BE49-F238E27FC236}">
                  <a16:creationId xmlns:a16="http://schemas.microsoft.com/office/drawing/2014/main" id="{00000000-0008-0000-0800-000005010000}"/>
                </a:ext>
              </a:extLst>
            </xdr:cNvPr>
            <xdr:cNvSpPr/>
          </xdr:nvSpPr>
          <xdr:spPr>
            <a:xfrm>
              <a:off x="2522321" y="3665881"/>
              <a:ext cx="206461" cy="175451"/>
            </a:xfrm>
            <a:custGeom>
              <a:avLst/>
              <a:gdLst>
                <a:gd name="connsiteX0" fmla="*/ 0 w 206461"/>
                <a:gd name="connsiteY0" fmla="*/ 0 h 175451"/>
                <a:gd name="connsiteX1" fmla="*/ 36775 w 206461"/>
                <a:gd name="connsiteY1" fmla="*/ 42973 h 175451"/>
                <a:gd name="connsiteX2" fmla="*/ 170230 w 206461"/>
                <a:gd name="connsiteY2" fmla="*/ 155786 h 175451"/>
                <a:gd name="connsiteX3" fmla="*/ 206461 w 206461"/>
                <a:gd name="connsiteY3" fmla="*/ 175451 h 175451"/>
                <a:gd name="connsiteX4" fmla="*/ 206460 w 206461"/>
                <a:gd name="connsiteY4" fmla="*/ 175451 h 175451"/>
                <a:gd name="connsiteX5" fmla="*/ 170229 w 206461"/>
                <a:gd name="connsiteY5" fmla="*/ 155786 h 175451"/>
                <a:gd name="connsiteX6" fmla="*/ 36774 w 206461"/>
                <a:gd name="connsiteY6" fmla="*/ 42973 h 175451"/>
                <a:gd name="connsiteX7" fmla="*/ 0 w 206461"/>
                <a:gd name="connsiteY7" fmla="*/ 1 h 175451"/>
                <a:gd name="connsiteX8" fmla="*/ 0 w 206461"/>
                <a:gd name="connsiteY8" fmla="*/ 0 h 1754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6461" h="175451">
                  <a:moveTo>
                    <a:pt x="0" y="0"/>
                  </a:moveTo>
                  <a:lnTo>
                    <a:pt x="36775" y="42973"/>
                  </a:lnTo>
                  <a:cubicBezTo>
                    <a:pt x="77009" y="85172"/>
                    <a:pt x="121751" y="123034"/>
                    <a:pt x="170230" y="155786"/>
                  </a:cubicBezTo>
                  <a:lnTo>
                    <a:pt x="206461" y="175451"/>
                  </a:lnTo>
                  <a:lnTo>
                    <a:pt x="206460" y="175451"/>
                  </a:lnTo>
                  <a:lnTo>
                    <a:pt x="170229" y="155786"/>
                  </a:lnTo>
                  <a:cubicBezTo>
                    <a:pt x="121750" y="123034"/>
                    <a:pt x="77008" y="85172"/>
                    <a:pt x="36774" y="42973"/>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2" name="AT.IS.4">
              <a:extLst>
                <a:ext uri="{FF2B5EF4-FFF2-40B4-BE49-F238E27FC236}">
                  <a16:creationId xmlns:a16="http://schemas.microsoft.com/office/drawing/2014/main" id="{00000000-0008-0000-0800-000006010000}"/>
                </a:ext>
              </a:extLst>
            </xdr:cNvPr>
            <xdr:cNvSpPr/>
          </xdr:nvSpPr>
          <xdr:spPr>
            <a:xfrm>
              <a:off x="1105092" y="3712736"/>
              <a:ext cx="718420" cy="801612"/>
            </a:xfrm>
            <a:custGeom>
              <a:avLst/>
              <a:gdLst>
                <a:gd name="connsiteX0" fmla="*/ 425916 w 718420"/>
                <a:gd name="connsiteY0" fmla="*/ 0 h 801612"/>
                <a:gd name="connsiteX1" fmla="*/ 490066 w 718420"/>
                <a:gd name="connsiteY1" fmla="*/ 159869 h 801612"/>
                <a:gd name="connsiteX2" fmla="*/ 682458 w 718420"/>
                <a:gd name="connsiteY2" fmla="*/ 476768 h 801612"/>
                <a:gd name="connsiteX3" fmla="*/ 718420 w 718420"/>
                <a:gd name="connsiteY3" fmla="*/ 518790 h 801612"/>
                <a:gd name="connsiteX4" fmla="*/ 369017 w 718420"/>
                <a:gd name="connsiteY4" fmla="*/ 801612 h 801612"/>
                <a:gd name="connsiteX5" fmla="*/ 325123 w 718420"/>
                <a:gd name="connsiteY5" fmla="*/ 750321 h 801612"/>
                <a:gd name="connsiteX6" fmla="*/ 82100 w 718420"/>
                <a:gd name="connsiteY6" fmla="*/ 350027 h 801612"/>
                <a:gd name="connsiteX7" fmla="*/ 0 w 718420"/>
                <a:gd name="connsiteY7" fmla="*/ 145421 h 801612"/>
                <a:gd name="connsiteX8" fmla="*/ 425916 w 718420"/>
                <a:gd name="connsiteY8" fmla="*/ 0 h 801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18420" h="801612">
                  <a:moveTo>
                    <a:pt x="425916" y="0"/>
                  </a:moveTo>
                  <a:lnTo>
                    <a:pt x="490066" y="159869"/>
                  </a:lnTo>
                  <a:cubicBezTo>
                    <a:pt x="542773" y="272755"/>
                    <a:pt x="607448" y="378932"/>
                    <a:pt x="682458" y="476768"/>
                  </a:cubicBezTo>
                  <a:lnTo>
                    <a:pt x="718420" y="518790"/>
                  </a:lnTo>
                  <a:lnTo>
                    <a:pt x="369017" y="801612"/>
                  </a:lnTo>
                  <a:lnTo>
                    <a:pt x="325123" y="750321"/>
                  </a:lnTo>
                  <a:cubicBezTo>
                    <a:pt x="230373" y="626739"/>
                    <a:pt x="148679" y="492620"/>
                    <a:pt x="82100" y="350027"/>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3" name="AT.IS.5">
              <a:extLst>
                <a:ext uri="{FF2B5EF4-FFF2-40B4-BE49-F238E27FC236}">
                  <a16:creationId xmlns:a16="http://schemas.microsoft.com/office/drawing/2014/main" id="{00000000-0008-0000-0800-000007010000}"/>
                </a:ext>
              </a:extLst>
            </xdr:cNvPr>
            <xdr:cNvSpPr/>
          </xdr:nvSpPr>
          <xdr:spPr>
            <a:xfrm>
              <a:off x="593521" y="3858158"/>
              <a:ext cx="880588" cy="995579"/>
            </a:xfrm>
            <a:custGeom>
              <a:avLst/>
              <a:gdLst>
                <a:gd name="connsiteX0" fmla="*/ 511570 w 880588"/>
                <a:gd name="connsiteY0" fmla="*/ 0 h 995579"/>
                <a:gd name="connsiteX1" fmla="*/ 593670 w 880588"/>
                <a:gd name="connsiteY1" fmla="*/ 204606 h 995579"/>
                <a:gd name="connsiteX2" fmla="*/ 836693 w 880588"/>
                <a:gd name="connsiteY2" fmla="*/ 604900 h 995579"/>
                <a:gd name="connsiteX3" fmla="*/ 880588 w 880588"/>
                <a:gd name="connsiteY3" fmla="*/ 656191 h 995579"/>
                <a:gd name="connsiteX4" fmla="*/ 461303 w 880588"/>
                <a:gd name="connsiteY4" fmla="*/ 995579 h 995579"/>
                <a:gd name="connsiteX5" fmla="*/ 407889 w 880588"/>
                <a:gd name="connsiteY5" fmla="*/ 933164 h 995579"/>
                <a:gd name="connsiteX6" fmla="*/ 45277 w 880588"/>
                <a:gd name="connsiteY6" fmla="*/ 297170 h 995579"/>
                <a:gd name="connsiteX7" fmla="*/ 0 w 880588"/>
                <a:gd name="connsiteY7" fmla="*/ 174666 h 995579"/>
                <a:gd name="connsiteX8" fmla="*/ 511570 w 880588"/>
                <a:gd name="connsiteY8" fmla="*/ 0 h 99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80588" h="995579">
                  <a:moveTo>
                    <a:pt x="511570" y="0"/>
                  </a:moveTo>
                  <a:lnTo>
                    <a:pt x="593670" y="204606"/>
                  </a:lnTo>
                  <a:cubicBezTo>
                    <a:pt x="660249" y="347199"/>
                    <a:pt x="741943" y="481318"/>
                    <a:pt x="836693" y="604900"/>
                  </a:cubicBezTo>
                  <a:lnTo>
                    <a:pt x="880588" y="656191"/>
                  </a:lnTo>
                  <a:lnTo>
                    <a:pt x="461303" y="995579"/>
                  </a:lnTo>
                  <a:lnTo>
                    <a:pt x="407889" y="933164"/>
                  </a:lnTo>
                  <a:cubicBezTo>
                    <a:pt x="259843" y="740067"/>
                    <a:pt x="137295" y="526391"/>
                    <a:pt x="45277" y="297170"/>
                  </a:cubicBezTo>
                  <a:lnTo>
                    <a:pt x="0" y="174666"/>
                  </a:lnTo>
                  <a:lnTo>
                    <a:pt x="51157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4" name="Freeform 263">
              <a:extLst>
                <a:ext uri="{FF2B5EF4-FFF2-40B4-BE49-F238E27FC236}">
                  <a16:creationId xmlns:a16="http://schemas.microsoft.com/office/drawing/2014/main" id="{00000000-0008-0000-0800-000008010000}"/>
                </a:ext>
              </a:extLst>
            </xdr:cNvPr>
            <xdr:cNvSpPr/>
          </xdr:nvSpPr>
          <xdr:spPr>
            <a:xfrm>
              <a:off x="1823513" y="4231525"/>
              <a:ext cx="430927" cy="375976"/>
            </a:xfrm>
            <a:custGeom>
              <a:avLst/>
              <a:gdLst>
                <a:gd name="connsiteX0" fmla="*/ 1 w 430927"/>
                <a:gd name="connsiteY0" fmla="*/ 0 h 375976"/>
                <a:gd name="connsiteX1" fmla="*/ 84102 w 430927"/>
                <a:gd name="connsiteY1" fmla="*/ 98273 h 375976"/>
                <a:gd name="connsiteX2" fmla="*/ 365840 w 430927"/>
                <a:gd name="connsiteY2" fmla="*/ 336434 h 375976"/>
                <a:gd name="connsiteX3" fmla="*/ 430927 w 430927"/>
                <a:gd name="connsiteY3" fmla="*/ 375975 h 375976"/>
                <a:gd name="connsiteX4" fmla="*/ 430926 w 430927"/>
                <a:gd name="connsiteY4" fmla="*/ 375976 h 375976"/>
                <a:gd name="connsiteX5" fmla="*/ 365839 w 430927"/>
                <a:gd name="connsiteY5" fmla="*/ 336435 h 375976"/>
                <a:gd name="connsiteX6" fmla="*/ 84101 w 430927"/>
                <a:gd name="connsiteY6" fmla="*/ 98274 h 375976"/>
                <a:gd name="connsiteX7" fmla="*/ 0 w 430927"/>
                <a:gd name="connsiteY7" fmla="*/ 1 h 375976"/>
                <a:gd name="connsiteX8" fmla="*/ 1 w 430927"/>
                <a:gd name="connsiteY8" fmla="*/ 0 h 3759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0927" h="375976">
                  <a:moveTo>
                    <a:pt x="1" y="0"/>
                  </a:moveTo>
                  <a:lnTo>
                    <a:pt x="84102" y="98273"/>
                  </a:lnTo>
                  <a:cubicBezTo>
                    <a:pt x="169039" y="187361"/>
                    <a:pt x="263496" y="267292"/>
                    <a:pt x="365840" y="336434"/>
                  </a:cubicBezTo>
                  <a:lnTo>
                    <a:pt x="430927" y="375975"/>
                  </a:lnTo>
                  <a:lnTo>
                    <a:pt x="430926" y="375976"/>
                  </a:lnTo>
                  <a:lnTo>
                    <a:pt x="365839" y="336435"/>
                  </a:lnTo>
                  <a:cubicBezTo>
                    <a:pt x="263495" y="267293"/>
                    <a:pt x="169038" y="187362"/>
                    <a:pt x="84101" y="9827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5" name="Freeform 264">
              <a:extLst>
                <a:ext uri="{FF2B5EF4-FFF2-40B4-BE49-F238E27FC236}">
                  <a16:creationId xmlns:a16="http://schemas.microsoft.com/office/drawing/2014/main" id="{00000000-0008-0000-0800-000009010000}"/>
                </a:ext>
              </a:extLst>
            </xdr:cNvPr>
            <xdr:cNvSpPr/>
          </xdr:nvSpPr>
          <xdr:spPr>
            <a:xfrm>
              <a:off x="3150019" y="3158244"/>
              <a:ext cx="3334" cy="2695"/>
            </a:xfrm>
            <a:custGeom>
              <a:avLst/>
              <a:gdLst>
                <a:gd name="connsiteX0" fmla="*/ 1666 w 3334"/>
                <a:gd name="connsiteY0" fmla="*/ 0 h 2695"/>
                <a:gd name="connsiteX1" fmla="*/ 3334 w 3334"/>
                <a:gd name="connsiteY1" fmla="*/ 2695 h 2695"/>
                <a:gd name="connsiteX2" fmla="*/ 0 w 3334"/>
                <a:gd name="connsiteY2" fmla="*/ 2691 h 2695"/>
                <a:gd name="connsiteX3" fmla="*/ 1666 w 3334"/>
                <a:gd name="connsiteY3" fmla="*/ 0 h 2695"/>
              </a:gdLst>
              <a:ahLst/>
              <a:cxnLst>
                <a:cxn ang="0">
                  <a:pos x="connsiteX0" y="connsiteY0"/>
                </a:cxn>
                <a:cxn ang="0">
                  <a:pos x="connsiteX1" y="connsiteY1"/>
                </a:cxn>
                <a:cxn ang="0">
                  <a:pos x="connsiteX2" y="connsiteY2"/>
                </a:cxn>
                <a:cxn ang="0">
                  <a:pos x="connsiteX3" y="connsiteY3"/>
                </a:cxn>
              </a:cxnLst>
              <a:rect l="l" t="t" r="r" b="b"/>
              <a:pathLst>
                <a:path w="3334" h="2695">
                  <a:moveTo>
                    <a:pt x="1666" y="0"/>
                  </a:moveTo>
                  <a:lnTo>
                    <a:pt x="3334" y="2695"/>
                  </a:lnTo>
                  <a:lnTo>
                    <a:pt x="0" y="2691"/>
                  </a:lnTo>
                  <a:lnTo>
                    <a:pt x="16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6" name="PC.WC.5">
              <a:extLst>
                <a:ext uri="{FF2B5EF4-FFF2-40B4-BE49-F238E27FC236}">
                  <a16:creationId xmlns:a16="http://schemas.microsoft.com/office/drawing/2014/main" id="{00000000-0008-0000-0800-00000A010000}"/>
                </a:ext>
              </a:extLst>
            </xdr:cNvPr>
            <xdr:cNvSpPr/>
          </xdr:nvSpPr>
          <xdr:spPr>
            <a:xfrm>
              <a:off x="1013776" y="855905"/>
              <a:ext cx="996850" cy="972268"/>
            </a:xfrm>
            <a:custGeom>
              <a:avLst/>
              <a:gdLst>
                <a:gd name="connsiteX0" fmla="*/ 712940 w 996850"/>
                <a:gd name="connsiteY0" fmla="*/ 0 h 972268"/>
                <a:gd name="connsiteX1" fmla="*/ 996850 w 996850"/>
                <a:gd name="connsiteY1" fmla="*/ 458716 h 972268"/>
                <a:gd name="connsiteX2" fmla="*/ 923975 w 996850"/>
                <a:gd name="connsiteY2" fmla="*/ 502989 h 972268"/>
                <a:gd name="connsiteX3" fmla="*/ 532781 w 996850"/>
                <a:gd name="connsiteY3" fmla="*/ 841760 h 972268"/>
                <a:gd name="connsiteX4" fmla="*/ 427684 w 996850"/>
                <a:gd name="connsiteY4" fmla="*/ 972268 h 972268"/>
                <a:gd name="connsiteX5" fmla="*/ 0 w 996850"/>
                <a:gd name="connsiteY5" fmla="*/ 638374 h 972268"/>
                <a:gd name="connsiteX6" fmla="*/ 27714 w 996850"/>
                <a:gd name="connsiteY6" fmla="*/ 601774 h 972268"/>
                <a:gd name="connsiteX7" fmla="*/ 622056 w 996850"/>
                <a:gd name="connsiteY7" fmla="*/ 55214 h 972268"/>
                <a:gd name="connsiteX8" fmla="*/ 712940 w 996850"/>
                <a:gd name="connsiteY8" fmla="*/ 0 h 9722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96850" h="972268">
                  <a:moveTo>
                    <a:pt x="712940" y="0"/>
                  </a:moveTo>
                  <a:lnTo>
                    <a:pt x="996850" y="458716"/>
                  </a:lnTo>
                  <a:lnTo>
                    <a:pt x="923975" y="502989"/>
                  </a:lnTo>
                  <a:cubicBezTo>
                    <a:pt x="780334" y="600031"/>
                    <a:pt x="648994" y="713897"/>
                    <a:pt x="532781" y="841760"/>
                  </a:cubicBezTo>
                  <a:lnTo>
                    <a:pt x="427684" y="972268"/>
                  </a:lnTo>
                  <a:lnTo>
                    <a:pt x="0" y="638374"/>
                  </a:lnTo>
                  <a:lnTo>
                    <a:pt x="27714" y="601774"/>
                  </a:lnTo>
                  <a:cubicBezTo>
                    <a:pt x="197202" y="391329"/>
                    <a:pt x="397617" y="206842"/>
                    <a:pt x="622056" y="55214"/>
                  </a:cubicBezTo>
                  <a:lnTo>
                    <a:pt x="71294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7" name="PC.WC.4">
              <a:extLst>
                <a:ext uri="{FF2B5EF4-FFF2-40B4-BE49-F238E27FC236}">
                  <a16:creationId xmlns:a16="http://schemas.microsoft.com/office/drawing/2014/main" id="{00000000-0008-0000-0800-00000B010000}"/>
                </a:ext>
              </a:extLst>
            </xdr:cNvPr>
            <xdr:cNvSpPr/>
          </xdr:nvSpPr>
          <xdr:spPr>
            <a:xfrm>
              <a:off x="1441460" y="1314622"/>
              <a:ext cx="805758" cy="790015"/>
            </a:xfrm>
            <a:custGeom>
              <a:avLst/>
              <a:gdLst>
                <a:gd name="connsiteX0" fmla="*/ 569166 w 805758"/>
                <a:gd name="connsiteY0" fmla="*/ 0 h 790015"/>
                <a:gd name="connsiteX1" fmla="*/ 805758 w 805758"/>
                <a:gd name="connsiteY1" fmla="*/ 382265 h 790015"/>
                <a:gd name="connsiteX2" fmla="*/ 747891 w 805758"/>
                <a:gd name="connsiteY2" fmla="*/ 417420 h 790015"/>
                <a:gd name="connsiteX3" fmla="*/ 438195 w 805758"/>
                <a:gd name="connsiteY3" fmla="*/ 685613 h 790015"/>
                <a:gd name="connsiteX4" fmla="*/ 354121 w 805758"/>
                <a:gd name="connsiteY4" fmla="*/ 790015 h 790015"/>
                <a:gd name="connsiteX5" fmla="*/ 0 w 805758"/>
                <a:gd name="connsiteY5" fmla="*/ 513552 h 790015"/>
                <a:gd name="connsiteX6" fmla="*/ 105097 w 805758"/>
                <a:gd name="connsiteY6" fmla="*/ 383045 h 790015"/>
                <a:gd name="connsiteX7" fmla="*/ 496291 w 805758"/>
                <a:gd name="connsiteY7" fmla="*/ 44274 h 790015"/>
                <a:gd name="connsiteX8" fmla="*/ 569166 w 805758"/>
                <a:gd name="connsiteY8" fmla="*/ 1 h 790015"/>
                <a:gd name="connsiteX9" fmla="*/ 569166 w 805758"/>
                <a:gd name="connsiteY9" fmla="*/ 0 h 790015"/>
                <a:gd name="connsiteX10" fmla="*/ 569166 w 805758"/>
                <a:gd name="connsiteY10" fmla="*/ 0 h 790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05758" h="790015">
                  <a:moveTo>
                    <a:pt x="569166" y="0"/>
                  </a:moveTo>
                  <a:lnTo>
                    <a:pt x="805758" y="382265"/>
                  </a:lnTo>
                  <a:lnTo>
                    <a:pt x="747891" y="417420"/>
                  </a:lnTo>
                  <a:cubicBezTo>
                    <a:pt x="634175" y="494245"/>
                    <a:pt x="530197" y="584389"/>
                    <a:pt x="438195" y="685613"/>
                  </a:cubicBezTo>
                  <a:lnTo>
                    <a:pt x="354121" y="790015"/>
                  </a:lnTo>
                  <a:lnTo>
                    <a:pt x="0" y="513552"/>
                  </a:lnTo>
                  <a:lnTo>
                    <a:pt x="105097" y="383045"/>
                  </a:lnTo>
                  <a:cubicBezTo>
                    <a:pt x="221310" y="255182"/>
                    <a:pt x="352650" y="141316"/>
                    <a:pt x="496291" y="44274"/>
                  </a:cubicBezTo>
                  <a:lnTo>
                    <a:pt x="569166" y="1"/>
                  </a:lnTo>
                  <a:lnTo>
                    <a:pt x="569166" y="0"/>
                  </a:lnTo>
                  <a:lnTo>
                    <a:pt x="56916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8" name="PC.WC.3">
              <a:extLst>
                <a:ext uri="{FF2B5EF4-FFF2-40B4-BE49-F238E27FC236}">
                  <a16:creationId xmlns:a16="http://schemas.microsoft.com/office/drawing/2014/main" id="{00000000-0008-0000-0800-00000C010000}"/>
                </a:ext>
              </a:extLst>
            </xdr:cNvPr>
            <xdr:cNvSpPr/>
          </xdr:nvSpPr>
          <xdr:spPr>
            <a:xfrm>
              <a:off x="1795582" y="1696887"/>
              <a:ext cx="688229" cy="684212"/>
            </a:xfrm>
            <a:custGeom>
              <a:avLst/>
              <a:gdLst>
                <a:gd name="connsiteX0" fmla="*/ 451637 w 688229"/>
                <a:gd name="connsiteY0" fmla="*/ 0 h 684212"/>
                <a:gd name="connsiteX1" fmla="*/ 688229 w 688229"/>
                <a:gd name="connsiteY1" fmla="*/ 382264 h 684212"/>
                <a:gd name="connsiteX2" fmla="*/ 645369 w 688229"/>
                <a:gd name="connsiteY2" fmla="*/ 408302 h 684212"/>
                <a:gd name="connsiteX3" fmla="*/ 417172 w 688229"/>
                <a:gd name="connsiteY3" fmla="*/ 605918 h 684212"/>
                <a:gd name="connsiteX4" fmla="*/ 354122 w 688229"/>
                <a:gd name="connsiteY4" fmla="*/ 684212 h 684212"/>
                <a:gd name="connsiteX5" fmla="*/ 0 w 688229"/>
                <a:gd name="connsiteY5" fmla="*/ 407749 h 684212"/>
                <a:gd name="connsiteX6" fmla="*/ 84074 w 688229"/>
                <a:gd name="connsiteY6" fmla="*/ 303348 h 684212"/>
                <a:gd name="connsiteX7" fmla="*/ 393770 w 688229"/>
                <a:gd name="connsiteY7" fmla="*/ 35155 h 684212"/>
                <a:gd name="connsiteX8" fmla="*/ 451637 w 688229"/>
                <a:gd name="connsiteY8" fmla="*/ 0 h 6842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8229" h="684212">
                  <a:moveTo>
                    <a:pt x="451637" y="0"/>
                  </a:moveTo>
                  <a:lnTo>
                    <a:pt x="688229" y="382264"/>
                  </a:lnTo>
                  <a:lnTo>
                    <a:pt x="645369" y="408302"/>
                  </a:lnTo>
                  <a:cubicBezTo>
                    <a:pt x="561579" y="464910"/>
                    <a:pt x="484963" y="531332"/>
                    <a:pt x="417172" y="605918"/>
                  </a:cubicBezTo>
                  <a:lnTo>
                    <a:pt x="354122" y="684212"/>
                  </a:lnTo>
                  <a:lnTo>
                    <a:pt x="0" y="407749"/>
                  </a:lnTo>
                  <a:lnTo>
                    <a:pt x="84074" y="303348"/>
                  </a:lnTo>
                  <a:cubicBezTo>
                    <a:pt x="176076" y="202124"/>
                    <a:pt x="280054" y="111980"/>
                    <a:pt x="393770" y="35155"/>
                  </a:cubicBezTo>
                  <a:lnTo>
                    <a:pt x="45163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9" name="Freeform 268">
              <a:extLst>
                <a:ext uri="{FF2B5EF4-FFF2-40B4-BE49-F238E27FC236}">
                  <a16:creationId xmlns:a16="http://schemas.microsoft.com/office/drawing/2014/main" id="{00000000-0008-0000-0800-00000D010000}"/>
                </a:ext>
              </a:extLst>
            </xdr:cNvPr>
            <xdr:cNvSpPr/>
          </xdr:nvSpPr>
          <xdr:spPr>
            <a:xfrm>
              <a:off x="1102296" y="1828174"/>
              <a:ext cx="339165" cy="621585"/>
            </a:xfrm>
            <a:custGeom>
              <a:avLst/>
              <a:gdLst>
                <a:gd name="connsiteX0" fmla="*/ 339165 w 339165"/>
                <a:gd name="connsiteY0" fmla="*/ 0 h 621585"/>
                <a:gd name="connsiteX1" fmla="*/ 339165 w 339165"/>
                <a:gd name="connsiteY1" fmla="*/ 0 h 621585"/>
                <a:gd name="connsiteX2" fmla="*/ 281642 w 339165"/>
                <a:gd name="connsiteY2" fmla="*/ 71431 h 621585"/>
                <a:gd name="connsiteX3" fmla="*/ 32958 w 339165"/>
                <a:gd name="connsiteY3" fmla="*/ 529810 h 621585"/>
                <a:gd name="connsiteX4" fmla="*/ 1 w 339165"/>
                <a:gd name="connsiteY4" fmla="*/ 621585 h 621585"/>
                <a:gd name="connsiteX5" fmla="*/ 0 w 339165"/>
                <a:gd name="connsiteY5" fmla="*/ 621585 h 621585"/>
                <a:gd name="connsiteX6" fmla="*/ 32958 w 339165"/>
                <a:gd name="connsiteY6" fmla="*/ 529809 h 621585"/>
                <a:gd name="connsiteX7" fmla="*/ 281642 w 339165"/>
                <a:gd name="connsiteY7" fmla="*/ 71430 h 621585"/>
                <a:gd name="connsiteX8" fmla="*/ 339165 w 339165"/>
                <a:gd name="connsiteY8" fmla="*/ 0 h 6215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9165" h="621585">
                  <a:moveTo>
                    <a:pt x="339165" y="0"/>
                  </a:moveTo>
                  <a:lnTo>
                    <a:pt x="339165" y="0"/>
                  </a:lnTo>
                  <a:lnTo>
                    <a:pt x="281642" y="71431"/>
                  </a:lnTo>
                  <a:cubicBezTo>
                    <a:pt x="181263" y="212584"/>
                    <a:pt x="97426" y="366319"/>
                    <a:pt x="32958" y="529810"/>
                  </a:cubicBezTo>
                  <a:lnTo>
                    <a:pt x="1" y="621585"/>
                  </a:lnTo>
                  <a:lnTo>
                    <a:pt x="0" y="621585"/>
                  </a:lnTo>
                  <a:lnTo>
                    <a:pt x="32958" y="529809"/>
                  </a:lnTo>
                  <a:cubicBezTo>
                    <a:pt x="97426" y="366318"/>
                    <a:pt x="181263" y="212583"/>
                    <a:pt x="281642" y="71430"/>
                  </a:cubicBezTo>
                  <a:lnTo>
                    <a:pt x="339165"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0" name="Freeform 269">
              <a:extLst>
                <a:ext uri="{FF2B5EF4-FFF2-40B4-BE49-F238E27FC236}">
                  <a16:creationId xmlns:a16="http://schemas.microsoft.com/office/drawing/2014/main" id="{00000000-0008-0000-0800-00000E010000}"/>
                </a:ext>
              </a:extLst>
            </xdr:cNvPr>
            <xdr:cNvSpPr/>
          </xdr:nvSpPr>
          <xdr:spPr>
            <a:xfrm>
              <a:off x="2149704" y="2381101"/>
              <a:ext cx="357458" cy="279067"/>
            </a:xfrm>
            <a:custGeom>
              <a:avLst/>
              <a:gdLst>
                <a:gd name="connsiteX0" fmla="*/ 1 w 357458"/>
                <a:gd name="connsiteY0" fmla="*/ 0 h 279067"/>
                <a:gd name="connsiteX1" fmla="*/ 354122 w 357458"/>
                <a:gd name="connsiteY1" fmla="*/ 276462 h 279067"/>
                <a:gd name="connsiteX2" fmla="*/ 357458 w 357458"/>
                <a:gd name="connsiteY2" fmla="*/ 279066 h 279067"/>
                <a:gd name="connsiteX3" fmla="*/ 357457 w 357458"/>
                <a:gd name="connsiteY3" fmla="*/ 279067 h 279067"/>
                <a:gd name="connsiteX4" fmla="*/ 354122 w 357458"/>
                <a:gd name="connsiteY4" fmla="*/ 276463 h 279067"/>
                <a:gd name="connsiteX5" fmla="*/ 0 w 357458"/>
                <a:gd name="connsiteY5" fmla="*/ 0 h 279067"/>
                <a:gd name="connsiteX6" fmla="*/ 1 w 357458"/>
                <a:gd name="connsiteY6" fmla="*/ 0 h 2790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57458" h="279067">
                  <a:moveTo>
                    <a:pt x="1" y="0"/>
                  </a:moveTo>
                  <a:lnTo>
                    <a:pt x="354122" y="276462"/>
                  </a:lnTo>
                  <a:lnTo>
                    <a:pt x="357458" y="279066"/>
                  </a:lnTo>
                  <a:lnTo>
                    <a:pt x="357457" y="279067"/>
                  </a:lnTo>
                  <a:lnTo>
                    <a:pt x="354122" y="276463"/>
                  </a:ln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1" name="PC.WC.1">
              <a:extLst>
                <a:ext uri="{FF2B5EF4-FFF2-40B4-BE49-F238E27FC236}">
                  <a16:creationId xmlns:a16="http://schemas.microsoft.com/office/drawing/2014/main" id="{00000000-0008-0000-0800-00000F010000}"/>
                </a:ext>
              </a:extLst>
            </xdr:cNvPr>
            <xdr:cNvSpPr/>
          </xdr:nvSpPr>
          <xdr:spPr>
            <a:xfrm>
              <a:off x="2507162" y="2463946"/>
              <a:ext cx="644524" cy="695457"/>
            </a:xfrm>
            <a:custGeom>
              <a:avLst/>
              <a:gdLst>
                <a:gd name="connsiteX0" fmla="*/ 214807 w 644524"/>
                <a:gd name="connsiteY0" fmla="*/ 0 h 695457"/>
                <a:gd name="connsiteX1" fmla="*/ 644524 w 644524"/>
                <a:gd name="connsiteY1" fmla="*/ 694299 h 695457"/>
                <a:gd name="connsiteX2" fmla="*/ 643807 w 644524"/>
                <a:gd name="connsiteY2" fmla="*/ 695457 h 695457"/>
                <a:gd name="connsiteX3" fmla="*/ 636011 w 644524"/>
                <a:gd name="connsiteY3" fmla="*/ 692757 h 695457"/>
                <a:gd name="connsiteX4" fmla="*/ 636008 w 644524"/>
                <a:gd name="connsiteY4" fmla="*/ 692754 h 695457"/>
                <a:gd name="connsiteX5" fmla="*/ 636006 w 644524"/>
                <a:gd name="connsiteY5" fmla="*/ 692754 h 695457"/>
                <a:gd name="connsiteX6" fmla="*/ 0 w 644524"/>
                <a:gd name="connsiteY6" fmla="*/ 196221 h 695457"/>
                <a:gd name="connsiteX7" fmla="*/ 68418 w 644524"/>
                <a:gd name="connsiteY7" fmla="*/ 113297 h 695457"/>
                <a:gd name="connsiteX8" fmla="*/ 188296 w 644524"/>
                <a:gd name="connsiteY8" fmla="*/ 14389 h 695457"/>
                <a:gd name="connsiteX9" fmla="*/ 214807 w 644524"/>
                <a:gd name="connsiteY9" fmla="*/ 0 h 6954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4524" h="695457">
                  <a:moveTo>
                    <a:pt x="214807" y="0"/>
                  </a:moveTo>
                  <a:lnTo>
                    <a:pt x="644524" y="694299"/>
                  </a:lnTo>
                  <a:lnTo>
                    <a:pt x="643807" y="695457"/>
                  </a:lnTo>
                  <a:lnTo>
                    <a:pt x="636011" y="692757"/>
                  </a:lnTo>
                  <a:lnTo>
                    <a:pt x="636008" y="692754"/>
                  </a:lnTo>
                  <a:lnTo>
                    <a:pt x="636006" y="692754"/>
                  </a:lnTo>
                  <a:lnTo>
                    <a:pt x="0" y="196221"/>
                  </a:lnTo>
                  <a:lnTo>
                    <a:pt x="68418" y="113297"/>
                  </a:lnTo>
                  <a:cubicBezTo>
                    <a:pt x="105064" y="76652"/>
                    <a:pt x="145204" y="43502"/>
                    <a:pt x="188296" y="14389"/>
                  </a:cubicBezTo>
                  <a:lnTo>
                    <a:pt x="21480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2" name="PC.SC.1">
              <a:extLst>
                <a:ext uri="{FF2B5EF4-FFF2-40B4-BE49-F238E27FC236}">
                  <a16:creationId xmlns:a16="http://schemas.microsoft.com/office/drawing/2014/main" id="{00000000-0008-0000-0800-000010010000}"/>
                </a:ext>
              </a:extLst>
            </xdr:cNvPr>
            <xdr:cNvSpPr/>
          </xdr:nvSpPr>
          <xdr:spPr>
            <a:xfrm>
              <a:off x="2380796" y="2660168"/>
              <a:ext cx="762370" cy="496530"/>
            </a:xfrm>
            <a:custGeom>
              <a:avLst/>
              <a:gdLst>
                <a:gd name="connsiteX0" fmla="*/ 126365 w 762370"/>
                <a:gd name="connsiteY0" fmla="*/ 0 h 496531"/>
                <a:gd name="connsiteX1" fmla="*/ 762370 w 762370"/>
                <a:gd name="connsiteY1" fmla="*/ 496531 h 496531"/>
                <a:gd name="connsiteX2" fmla="*/ 0 w 762370"/>
                <a:gd name="connsiteY2" fmla="*/ 232452 h 496531"/>
                <a:gd name="connsiteX3" fmla="*/ 21195 w 762370"/>
                <a:gd name="connsiteY3" fmla="*/ 174543 h 496531"/>
                <a:gd name="connsiteX4" fmla="*/ 95876 w 762370"/>
                <a:gd name="connsiteY4" fmla="*/ 36953 h 496531"/>
                <a:gd name="connsiteX5" fmla="*/ 126365 w 762370"/>
                <a:gd name="connsiteY5" fmla="*/ 0 h 4965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370" h="496531">
                  <a:moveTo>
                    <a:pt x="126365" y="0"/>
                  </a:moveTo>
                  <a:lnTo>
                    <a:pt x="762370" y="496531"/>
                  </a:lnTo>
                  <a:lnTo>
                    <a:pt x="0" y="232452"/>
                  </a:lnTo>
                  <a:lnTo>
                    <a:pt x="21195" y="174543"/>
                  </a:lnTo>
                  <a:cubicBezTo>
                    <a:pt x="41689" y="126090"/>
                    <a:pt x="66764" y="80046"/>
                    <a:pt x="95876" y="36953"/>
                  </a:cubicBezTo>
                  <a:lnTo>
                    <a:pt x="12636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3" name="Freeform 272">
              <a:extLst>
                <a:ext uri="{FF2B5EF4-FFF2-40B4-BE49-F238E27FC236}">
                  <a16:creationId xmlns:a16="http://schemas.microsoft.com/office/drawing/2014/main" id="{00000000-0008-0000-0800-000011010000}"/>
                </a:ext>
              </a:extLst>
            </xdr:cNvPr>
            <xdr:cNvSpPr/>
          </xdr:nvSpPr>
          <xdr:spPr>
            <a:xfrm>
              <a:off x="1954362" y="2744907"/>
              <a:ext cx="426434" cy="147713"/>
            </a:xfrm>
            <a:custGeom>
              <a:avLst/>
              <a:gdLst>
                <a:gd name="connsiteX0" fmla="*/ 0 w 426434"/>
                <a:gd name="connsiteY0" fmla="*/ 0 h 147713"/>
                <a:gd name="connsiteX1" fmla="*/ 424602 w 426434"/>
                <a:gd name="connsiteY1" fmla="*/ 147078 h 147713"/>
                <a:gd name="connsiteX2" fmla="*/ 426434 w 426434"/>
                <a:gd name="connsiteY2" fmla="*/ 147713 h 147713"/>
                <a:gd name="connsiteX3" fmla="*/ 426434 w 426434"/>
                <a:gd name="connsiteY3" fmla="*/ 147713 h 147713"/>
                <a:gd name="connsiteX4" fmla="*/ 424601 w 426434"/>
                <a:gd name="connsiteY4" fmla="*/ 147078 h 147713"/>
                <a:gd name="connsiteX5" fmla="*/ 0 w 426434"/>
                <a:gd name="connsiteY5" fmla="*/ 0 h 147713"/>
                <a:gd name="connsiteX6" fmla="*/ 0 w 426434"/>
                <a:gd name="connsiteY6" fmla="*/ 0 h 147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434" h="147713">
                  <a:moveTo>
                    <a:pt x="0" y="0"/>
                  </a:moveTo>
                  <a:lnTo>
                    <a:pt x="424602" y="147078"/>
                  </a:lnTo>
                  <a:lnTo>
                    <a:pt x="426434" y="147713"/>
                  </a:lnTo>
                  <a:lnTo>
                    <a:pt x="426434" y="147713"/>
                  </a:lnTo>
                  <a:lnTo>
                    <a:pt x="424601" y="14707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4" name="PC.SP.1">
              <a:extLst>
                <a:ext uri="{FF2B5EF4-FFF2-40B4-BE49-F238E27FC236}">
                  <a16:creationId xmlns:a16="http://schemas.microsoft.com/office/drawing/2014/main" id="{00000000-0008-0000-0800-000012010000}"/>
                </a:ext>
              </a:extLst>
            </xdr:cNvPr>
            <xdr:cNvSpPr/>
          </xdr:nvSpPr>
          <xdr:spPr>
            <a:xfrm>
              <a:off x="2338338" y="2892620"/>
              <a:ext cx="810256" cy="268313"/>
            </a:xfrm>
            <a:custGeom>
              <a:avLst/>
              <a:gdLst>
                <a:gd name="connsiteX0" fmla="*/ 42459 w 810256"/>
                <a:gd name="connsiteY0" fmla="*/ 0 h 268313"/>
                <a:gd name="connsiteX1" fmla="*/ 804830 w 810256"/>
                <a:gd name="connsiteY1" fmla="*/ 264079 h 268313"/>
                <a:gd name="connsiteX2" fmla="*/ 804832 w 810256"/>
                <a:gd name="connsiteY2" fmla="*/ 264081 h 268313"/>
                <a:gd name="connsiteX3" fmla="*/ 804836 w 810256"/>
                <a:gd name="connsiteY3" fmla="*/ 264083 h 268313"/>
                <a:gd name="connsiteX4" fmla="*/ 810256 w 810256"/>
                <a:gd name="connsiteY4" fmla="*/ 268313 h 268313"/>
                <a:gd name="connsiteX5" fmla="*/ 505 w 810256"/>
                <a:gd name="connsiteY5" fmla="*/ 267385 h 268313"/>
                <a:gd name="connsiteX6" fmla="*/ 0 w 810256"/>
                <a:gd name="connsiteY6" fmla="*/ 257380 h 268313"/>
                <a:gd name="connsiteX7" fmla="*/ 36416 w 810256"/>
                <a:gd name="connsiteY7" fmla="*/ 16511 h 268313"/>
                <a:gd name="connsiteX8" fmla="*/ 42459 w 810256"/>
                <a:gd name="connsiteY8" fmla="*/ 0 h 268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10256" h="268313">
                  <a:moveTo>
                    <a:pt x="42459" y="0"/>
                  </a:moveTo>
                  <a:lnTo>
                    <a:pt x="804830" y="264079"/>
                  </a:lnTo>
                  <a:lnTo>
                    <a:pt x="804832" y="264081"/>
                  </a:lnTo>
                  <a:lnTo>
                    <a:pt x="804836" y="264083"/>
                  </a:lnTo>
                  <a:lnTo>
                    <a:pt x="810256" y="268313"/>
                  </a:lnTo>
                  <a:lnTo>
                    <a:pt x="505" y="267385"/>
                  </a:lnTo>
                  <a:lnTo>
                    <a:pt x="0" y="257380"/>
                  </a:lnTo>
                  <a:cubicBezTo>
                    <a:pt x="0" y="173502"/>
                    <a:pt x="12750" y="92601"/>
                    <a:pt x="36416" y="16511"/>
                  </a:cubicBezTo>
                  <a:lnTo>
                    <a:pt x="4245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5" name="PC.WC.2">
              <a:extLst>
                <a:ext uri="{FF2B5EF4-FFF2-40B4-BE49-F238E27FC236}">
                  <a16:creationId xmlns:a16="http://schemas.microsoft.com/office/drawing/2014/main" id="{00000000-0008-0000-0800-000013010000}"/>
                </a:ext>
              </a:extLst>
            </xdr:cNvPr>
            <xdr:cNvSpPr/>
          </xdr:nvSpPr>
          <xdr:spPr>
            <a:xfrm>
              <a:off x="2149705" y="2079152"/>
              <a:ext cx="572264" cy="581015"/>
            </a:xfrm>
            <a:custGeom>
              <a:avLst/>
              <a:gdLst>
                <a:gd name="connsiteX0" fmla="*/ 334106 w 572264"/>
                <a:gd name="connsiteY0" fmla="*/ 0 h 581015"/>
                <a:gd name="connsiteX1" fmla="*/ 571533 w 572264"/>
                <a:gd name="connsiteY1" fmla="*/ 383613 h 581015"/>
                <a:gd name="connsiteX2" fmla="*/ 572264 w 572264"/>
                <a:gd name="connsiteY2" fmla="*/ 384794 h 581015"/>
                <a:gd name="connsiteX3" fmla="*/ 545753 w 572264"/>
                <a:gd name="connsiteY3" fmla="*/ 399183 h 581015"/>
                <a:gd name="connsiteX4" fmla="*/ 425875 w 572264"/>
                <a:gd name="connsiteY4" fmla="*/ 498091 h 581015"/>
                <a:gd name="connsiteX5" fmla="*/ 357457 w 572264"/>
                <a:gd name="connsiteY5" fmla="*/ 581015 h 581015"/>
                <a:gd name="connsiteX6" fmla="*/ 354121 w 572264"/>
                <a:gd name="connsiteY6" fmla="*/ 578411 h 581015"/>
                <a:gd name="connsiteX7" fmla="*/ 0 w 572264"/>
                <a:gd name="connsiteY7" fmla="*/ 301949 h 581015"/>
                <a:gd name="connsiteX8" fmla="*/ 63049 w 572264"/>
                <a:gd name="connsiteY8" fmla="*/ 223654 h 581015"/>
                <a:gd name="connsiteX9" fmla="*/ 291246 w 572264"/>
                <a:gd name="connsiteY9" fmla="*/ 26038 h 581015"/>
                <a:gd name="connsiteX10" fmla="*/ 334106 w 572264"/>
                <a:gd name="connsiteY10" fmla="*/ 0 h 58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72264" h="581015">
                  <a:moveTo>
                    <a:pt x="334106" y="0"/>
                  </a:moveTo>
                  <a:lnTo>
                    <a:pt x="571533" y="383613"/>
                  </a:lnTo>
                  <a:lnTo>
                    <a:pt x="572264" y="384794"/>
                  </a:lnTo>
                  <a:lnTo>
                    <a:pt x="545753" y="399183"/>
                  </a:lnTo>
                  <a:cubicBezTo>
                    <a:pt x="502661" y="428296"/>
                    <a:pt x="462521" y="461446"/>
                    <a:pt x="425875" y="498091"/>
                  </a:cubicBezTo>
                  <a:lnTo>
                    <a:pt x="357457" y="581015"/>
                  </a:lnTo>
                  <a:lnTo>
                    <a:pt x="354121" y="578411"/>
                  </a:lnTo>
                  <a:lnTo>
                    <a:pt x="0" y="301949"/>
                  </a:lnTo>
                  <a:lnTo>
                    <a:pt x="63049" y="223654"/>
                  </a:lnTo>
                  <a:cubicBezTo>
                    <a:pt x="130840" y="149068"/>
                    <a:pt x="207456" y="82646"/>
                    <a:pt x="291246" y="26038"/>
                  </a:cubicBezTo>
                  <a:lnTo>
                    <a:pt x="33410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6" name="PC.SC.2">
              <a:extLst>
                <a:ext uri="{FF2B5EF4-FFF2-40B4-BE49-F238E27FC236}">
                  <a16:creationId xmlns:a16="http://schemas.microsoft.com/office/drawing/2014/main" id="{00000000-0008-0000-0800-000014010000}"/>
                </a:ext>
              </a:extLst>
            </xdr:cNvPr>
            <xdr:cNvSpPr/>
          </xdr:nvSpPr>
          <xdr:spPr>
            <a:xfrm>
              <a:off x="1954361" y="2381100"/>
              <a:ext cx="552800" cy="511520"/>
            </a:xfrm>
            <a:custGeom>
              <a:avLst/>
              <a:gdLst>
                <a:gd name="connsiteX0" fmla="*/ 195343 w 552800"/>
                <a:gd name="connsiteY0" fmla="*/ 0 h 511520"/>
                <a:gd name="connsiteX1" fmla="*/ 195344 w 552800"/>
                <a:gd name="connsiteY1" fmla="*/ 1 h 511520"/>
                <a:gd name="connsiteX2" fmla="*/ 195343 w 552800"/>
                <a:gd name="connsiteY2" fmla="*/ 1 h 511520"/>
                <a:gd name="connsiteX3" fmla="*/ 549465 w 552800"/>
                <a:gd name="connsiteY3" fmla="*/ 276464 h 511520"/>
                <a:gd name="connsiteX4" fmla="*/ 552800 w 552800"/>
                <a:gd name="connsiteY4" fmla="*/ 279068 h 511520"/>
                <a:gd name="connsiteX5" fmla="*/ 522311 w 552800"/>
                <a:gd name="connsiteY5" fmla="*/ 316021 h 511520"/>
                <a:gd name="connsiteX6" fmla="*/ 447630 w 552800"/>
                <a:gd name="connsiteY6" fmla="*/ 453611 h 511520"/>
                <a:gd name="connsiteX7" fmla="*/ 426435 w 552800"/>
                <a:gd name="connsiteY7" fmla="*/ 511520 h 511520"/>
                <a:gd name="connsiteX8" fmla="*/ 424603 w 552800"/>
                <a:gd name="connsiteY8" fmla="*/ 510885 h 511520"/>
                <a:gd name="connsiteX9" fmla="*/ 1 w 552800"/>
                <a:gd name="connsiteY9" fmla="*/ 363807 h 511520"/>
                <a:gd name="connsiteX10" fmla="*/ 1 w 552800"/>
                <a:gd name="connsiteY10" fmla="*/ 363807 h 511520"/>
                <a:gd name="connsiteX11" fmla="*/ 0 w 552800"/>
                <a:gd name="connsiteY11" fmla="*/ 363807 h 511520"/>
                <a:gd name="connsiteX12" fmla="*/ 18466 w 552800"/>
                <a:gd name="connsiteY12" fmla="*/ 306890 h 511520"/>
                <a:gd name="connsiteX13" fmla="*/ 163531 w 552800"/>
                <a:gd name="connsiteY13" fmla="*/ 39502 h 511520"/>
                <a:gd name="connsiteX14" fmla="*/ 195343 w 552800"/>
                <a:gd name="connsiteY14" fmla="*/ 0 h 511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52800" h="511520">
                  <a:moveTo>
                    <a:pt x="195343" y="0"/>
                  </a:moveTo>
                  <a:lnTo>
                    <a:pt x="195344" y="1"/>
                  </a:lnTo>
                  <a:lnTo>
                    <a:pt x="195343" y="1"/>
                  </a:lnTo>
                  <a:lnTo>
                    <a:pt x="549465" y="276464"/>
                  </a:lnTo>
                  <a:lnTo>
                    <a:pt x="552800" y="279068"/>
                  </a:lnTo>
                  <a:lnTo>
                    <a:pt x="522311" y="316021"/>
                  </a:lnTo>
                  <a:cubicBezTo>
                    <a:pt x="493199" y="359114"/>
                    <a:pt x="468124" y="405158"/>
                    <a:pt x="447630" y="453611"/>
                  </a:cubicBezTo>
                  <a:lnTo>
                    <a:pt x="426435" y="511520"/>
                  </a:lnTo>
                  <a:lnTo>
                    <a:pt x="424603" y="510885"/>
                  </a:lnTo>
                  <a:lnTo>
                    <a:pt x="1" y="363807"/>
                  </a:lnTo>
                  <a:lnTo>
                    <a:pt x="1" y="363807"/>
                  </a:lnTo>
                  <a:lnTo>
                    <a:pt x="0" y="363807"/>
                  </a:lnTo>
                  <a:lnTo>
                    <a:pt x="18466" y="306890"/>
                  </a:lnTo>
                  <a:cubicBezTo>
                    <a:pt x="56073" y="211521"/>
                    <a:pt x="104978" y="121841"/>
                    <a:pt x="163531" y="39502"/>
                  </a:cubicBezTo>
                  <a:lnTo>
                    <a:pt x="19534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8" name="PC.SP.2">
              <a:extLst>
                <a:ext uri="{FF2B5EF4-FFF2-40B4-BE49-F238E27FC236}">
                  <a16:creationId xmlns:a16="http://schemas.microsoft.com/office/drawing/2014/main" id="{00000000-0008-0000-0800-000016010000}"/>
                </a:ext>
              </a:extLst>
            </xdr:cNvPr>
            <xdr:cNvSpPr/>
          </xdr:nvSpPr>
          <xdr:spPr>
            <a:xfrm>
              <a:off x="1885430" y="2744907"/>
              <a:ext cx="495366" cy="415098"/>
            </a:xfrm>
            <a:custGeom>
              <a:avLst/>
              <a:gdLst>
                <a:gd name="connsiteX0" fmla="*/ 68932 w 495366"/>
                <a:gd name="connsiteY0" fmla="*/ 0 h 415098"/>
                <a:gd name="connsiteX1" fmla="*/ 493533 w 495366"/>
                <a:gd name="connsiteY1" fmla="*/ 147078 h 415098"/>
                <a:gd name="connsiteX2" fmla="*/ 495366 w 495366"/>
                <a:gd name="connsiteY2" fmla="*/ 147713 h 415098"/>
                <a:gd name="connsiteX3" fmla="*/ 489323 w 495366"/>
                <a:gd name="connsiteY3" fmla="*/ 164224 h 415098"/>
                <a:gd name="connsiteX4" fmla="*/ 452907 w 495366"/>
                <a:gd name="connsiteY4" fmla="*/ 405093 h 415098"/>
                <a:gd name="connsiteX5" fmla="*/ 453412 w 495366"/>
                <a:gd name="connsiteY5" fmla="*/ 415098 h 415098"/>
                <a:gd name="connsiteX6" fmla="*/ 450505 w 495366"/>
                <a:gd name="connsiteY6" fmla="*/ 415095 h 415098"/>
                <a:gd name="connsiteX7" fmla="*/ 479 w 495366"/>
                <a:gd name="connsiteY7" fmla="*/ 414579 h 415098"/>
                <a:gd name="connsiteX8" fmla="*/ 0 w 495366"/>
                <a:gd name="connsiteY8" fmla="*/ 405094 h 415098"/>
                <a:gd name="connsiteX9" fmla="*/ 39668 w 495366"/>
                <a:gd name="connsiteY9" fmla="*/ 90200 h 415098"/>
                <a:gd name="connsiteX10" fmla="*/ 68932 w 495366"/>
                <a:gd name="connsiteY10" fmla="*/ 0 h 4150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5366" h="415098">
                  <a:moveTo>
                    <a:pt x="68932" y="0"/>
                  </a:moveTo>
                  <a:lnTo>
                    <a:pt x="493533" y="147078"/>
                  </a:lnTo>
                  <a:lnTo>
                    <a:pt x="495366" y="147713"/>
                  </a:lnTo>
                  <a:lnTo>
                    <a:pt x="489323" y="164224"/>
                  </a:lnTo>
                  <a:cubicBezTo>
                    <a:pt x="465657" y="240314"/>
                    <a:pt x="452907" y="321215"/>
                    <a:pt x="452907" y="405093"/>
                  </a:cubicBezTo>
                  <a:lnTo>
                    <a:pt x="453412" y="415098"/>
                  </a:lnTo>
                  <a:lnTo>
                    <a:pt x="450505" y="415095"/>
                  </a:lnTo>
                  <a:lnTo>
                    <a:pt x="479" y="414579"/>
                  </a:lnTo>
                  <a:lnTo>
                    <a:pt x="0" y="405094"/>
                  </a:lnTo>
                  <a:cubicBezTo>
                    <a:pt x="0" y="296363"/>
                    <a:pt x="13773" y="190848"/>
                    <a:pt x="39668" y="90200"/>
                  </a:cubicBezTo>
                  <a:lnTo>
                    <a:pt x="689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0" name="Freeform 279">
              <a:extLst>
                <a:ext uri="{FF2B5EF4-FFF2-40B4-BE49-F238E27FC236}">
                  <a16:creationId xmlns:a16="http://schemas.microsoft.com/office/drawing/2014/main" id="{00000000-0008-0000-0800-000018010000}"/>
                </a:ext>
              </a:extLst>
            </xdr:cNvPr>
            <xdr:cNvSpPr/>
          </xdr:nvSpPr>
          <xdr:spPr>
            <a:xfrm>
              <a:off x="1529759" y="2104636"/>
              <a:ext cx="265823" cy="493192"/>
            </a:xfrm>
            <a:custGeom>
              <a:avLst/>
              <a:gdLst>
                <a:gd name="connsiteX0" fmla="*/ 265823 w 265823"/>
                <a:gd name="connsiteY0" fmla="*/ 0 h 493192"/>
                <a:gd name="connsiteX1" fmla="*/ 265823 w 265823"/>
                <a:gd name="connsiteY1" fmla="*/ 0 h 493192"/>
                <a:gd name="connsiteX2" fmla="*/ 221156 w 265823"/>
                <a:gd name="connsiteY2" fmla="*/ 55467 h 493192"/>
                <a:gd name="connsiteX3" fmla="*/ 24281 w 265823"/>
                <a:gd name="connsiteY3" fmla="*/ 418351 h 493192"/>
                <a:gd name="connsiteX4" fmla="*/ 0 w 265823"/>
                <a:gd name="connsiteY4" fmla="*/ 493192 h 493192"/>
                <a:gd name="connsiteX5" fmla="*/ 0 w 265823"/>
                <a:gd name="connsiteY5" fmla="*/ 493192 h 493192"/>
                <a:gd name="connsiteX6" fmla="*/ 24281 w 265823"/>
                <a:gd name="connsiteY6" fmla="*/ 418350 h 493192"/>
                <a:gd name="connsiteX7" fmla="*/ 221156 w 265823"/>
                <a:gd name="connsiteY7" fmla="*/ 55466 h 493192"/>
                <a:gd name="connsiteX8" fmla="*/ 265823 w 265823"/>
                <a:gd name="connsiteY8" fmla="*/ 0 h 4931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65823" h="493192">
                  <a:moveTo>
                    <a:pt x="265823" y="0"/>
                  </a:moveTo>
                  <a:lnTo>
                    <a:pt x="265823" y="0"/>
                  </a:lnTo>
                  <a:lnTo>
                    <a:pt x="221156" y="55467"/>
                  </a:lnTo>
                  <a:cubicBezTo>
                    <a:pt x="141690" y="167213"/>
                    <a:pt x="75319" y="288920"/>
                    <a:pt x="24281" y="418351"/>
                  </a:cubicBezTo>
                  <a:lnTo>
                    <a:pt x="0" y="493192"/>
                  </a:lnTo>
                  <a:lnTo>
                    <a:pt x="0" y="493192"/>
                  </a:lnTo>
                  <a:lnTo>
                    <a:pt x="24281" y="418350"/>
                  </a:lnTo>
                  <a:cubicBezTo>
                    <a:pt x="75319" y="288919"/>
                    <a:pt x="141690" y="167212"/>
                    <a:pt x="221156" y="55466"/>
                  </a:cubicBezTo>
                  <a:lnTo>
                    <a:pt x="26582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1" name="PC.SP.5">
              <a:extLst>
                <a:ext uri="{FF2B5EF4-FFF2-40B4-BE49-F238E27FC236}">
                  <a16:creationId xmlns:a16="http://schemas.microsoft.com/office/drawing/2014/main" id="{00000000-0008-0000-0800-000019010000}"/>
                </a:ext>
              </a:extLst>
            </xdr:cNvPr>
            <xdr:cNvSpPr/>
          </xdr:nvSpPr>
          <xdr:spPr>
            <a:xfrm>
              <a:off x="445429" y="2273034"/>
              <a:ext cx="656867" cy="885420"/>
            </a:xfrm>
            <a:custGeom>
              <a:avLst/>
              <a:gdLst>
                <a:gd name="connsiteX0" fmla="*/ 146681 w 656867"/>
                <a:gd name="connsiteY0" fmla="*/ 0 h 885420"/>
                <a:gd name="connsiteX1" fmla="*/ 656867 w 656867"/>
                <a:gd name="connsiteY1" fmla="*/ 176724 h 885420"/>
                <a:gd name="connsiteX2" fmla="*/ 645150 w 656867"/>
                <a:gd name="connsiteY2" fmla="*/ 209352 h 885420"/>
                <a:gd name="connsiteX3" fmla="*/ 540000 w 656867"/>
                <a:gd name="connsiteY3" fmla="*/ 876966 h 885420"/>
                <a:gd name="connsiteX4" fmla="*/ 540000 w 656867"/>
                <a:gd name="connsiteY4" fmla="*/ 876967 h 885420"/>
                <a:gd name="connsiteX5" fmla="*/ 540000 w 656867"/>
                <a:gd name="connsiteY5" fmla="*/ 876967 h 885420"/>
                <a:gd name="connsiteX6" fmla="*/ 540427 w 656867"/>
                <a:gd name="connsiteY6" fmla="*/ 885420 h 885420"/>
                <a:gd name="connsiteX7" fmla="*/ 396 w 656867"/>
                <a:gd name="connsiteY7" fmla="*/ 884800 h 885420"/>
                <a:gd name="connsiteX8" fmla="*/ 0 w 656867"/>
                <a:gd name="connsiteY8" fmla="*/ 876967 h 885420"/>
                <a:gd name="connsiteX9" fmla="*/ 131437 w 656867"/>
                <a:gd name="connsiteY9" fmla="*/ 42449 h 885420"/>
                <a:gd name="connsiteX10" fmla="*/ 146681 w 656867"/>
                <a:gd name="connsiteY10" fmla="*/ 0 h 885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6867" h="885420">
                  <a:moveTo>
                    <a:pt x="146681" y="0"/>
                  </a:moveTo>
                  <a:lnTo>
                    <a:pt x="656867" y="176724"/>
                  </a:lnTo>
                  <a:lnTo>
                    <a:pt x="645150" y="209352"/>
                  </a:lnTo>
                  <a:cubicBezTo>
                    <a:pt x="576891" y="419592"/>
                    <a:pt x="540000" y="643971"/>
                    <a:pt x="540000" y="876966"/>
                  </a:cubicBezTo>
                  <a:lnTo>
                    <a:pt x="540000" y="876967"/>
                  </a:lnTo>
                  <a:lnTo>
                    <a:pt x="540000" y="876967"/>
                  </a:lnTo>
                  <a:lnTo>
                    <a:pt x="540427" y="885420"/>
                  </a:lnTo>
                  <a:lnTo>
                    <a:pt x="396" y="884800"/>
                  </a:lnTo>
                  <a:lnTo>
                    <a:pt x="0" y="876967"/>
                  </a:lnTo>
                  <a:cubicBezTo>
                    <a:pt x="0" y="585723"/>
                    <a:pt x="46113" y="305249"/>
                    <a:pt x="131437" y="42449"/>
                  </a:cubicBezTo>
                  <a:lnTo>
                    <a:pt x="1466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2" name="Freeform 281">
              <a:extLst>
                <a:ext uri="{FF2B5EF4-FFF2-40B4-BE49-F238E27FC236}">
                  <a16:creationId xmlns:a16="http://schemas.microsoft.com/office/drawing/2014/main" id="{00000000-0008-0000-0800-00001A010000}"/>
                </a:ext>
              </a:extLst>
            </xdr:cNvPr>
            <xdr:cNvSpPr/>
          </xdr:nvSpPr>
          <xdr:spPr>
            <a:xfrm>
              <a:off x="1954362" y="2381099"/>
              <a:ext cx="195343" cy="363808"/>
            </a:xfrm>
            <a:custGeom>
              <a:avLst/>
              <a:gdLst>
                <a:gd name="connsiteX0" fmla="*/ 195342 w 195343"/>
                <a:gd name="connsiteY0" fmla="*/ 0 h 363808"/>
                <a:gd name="connsiteX1" fmla="*/ 195343 w 195343"/>
                <a:gd name="connsiteY1" fmla="*/ 1 h 363808"/>
                <a:gd name="connsiteX2" fmla="*/ 163531 w 195343"/>
                <a:gd name="connsiteY2" fmla="*/ 39503 h 363808"/>
                <a:gd name="connsiteX3" fmla="*/ 18466 w 195343"/>
                <a:gd name="connsiteY3" fmla="*/ 306891 h 363808"/>
                <a:gd name="connsiteX4" fmla="*/ 0 w 195343"/>
                <a:gd name="connsiteY4" fmla="*/ 363808 h 363808"/>
                <a:gd name="connsiteX5" fmla="*/ 0 w 195343"/>
                <a:gd name="connsiteY5" fmla="*/ 363808 h 363808"/>
                <a:gd name="connsiteX6" fmla="*/ 18465 w 195343"/>
                <a:gd name="connsiteY6" fmla="*/ 306891 h 363808"/>
                <a:gd name="connsiteX7" fmla="*/ 163530 w 195343"/>
                <a:gd name="connsiteY7" fmla="*/ 39503 h 363808"/>
                <a:gd name="connsiteX8" fmla="*/ 195342 w 195343"/>
                <a:gd name="connsiteY8" fmla="*/ 0 h 363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95343" h="363808">
                  <a:moveTo>
                    <a:pt x="195342" y="0"/>
                  </a:moveTo>
                  <a:lnTo>
                    <a:pt x="195343" y="1"/>
                  </a:lnTo>
                  <a:lnTo>
                    <a:pt x="163531" y="39503"/>
                  </a:lnTo>
                  <a:cubicBezTo>
                    <a:pt x="104978" y="121842"/>
                    <a:pt x="56073" y="211522"/>
                    <a:pt x="18466" y="306891"/>
                  </a:cubicBezTo>
                  <a:lnTo>
                    <a:pt x="0" y="363808"/>
                  </a:lnTo>
                  <a:lnTo>
                    <a:pt x="0" y="363808"/>
                  </a:lnTo>
                  <a:lnTo>
                    <a:pt x="18465" y="306891"/>
                  </a:lnTo>
                  <a:cubicBezTo>
                    <a:pt x="56072" y="211522"/>
                    <a:pt x="104977" y="121842"/>
                    <a:pt x="163530" y="39503"/>
                  </a:cubicBezTo>
                  <a:lnTo>
                    <a:pt x="19534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3" name="PC.SP.4">
              <a:extLst>
                <a:ext uri="{FF2B5EF4-FFF2-40B4-BE49-F238E27FC236}">
                  <a16:creationId xmlns:a16="http://schemas.microsoft.com/office/drawing/2014/main" id="{00000000-0008-0000-0800-00001B010000}"/>
                </a:ext>
              </a:extLst>
            </xdr:cNvPr>
            <xdr:cNvSpPr/>
          </xdr:nvSpPr>
          <xdr:spPr>
            <a:xfrm>
              <a:off x="985428" y="2449759"/>
              <a:ext cx="544330" cy="709211"/>
            </a:xfrm>
            <a:custGeom>
              <a:avLst/>
              <a:gdLst>
                <a:gd name="connsiteX0" fmla="*/ 116868 w 544330"/>
                <a:gd name="connsiteY0" fmla="*/ 0 h 709211"/>
                <a:gd name="connsiteX1" fmla="*/ 544330 w 544330"/>
                <a:gd name="connsiteY1" fmla="*/ 148070 h 709211"/>
                <a:gd name="connsiteX2" fmla="*/ 503835 w 544330"/>
                <a:gd name="connsiteY2" fmla="*/ 272886 h 709211"/>
                <a:gd name="connsiteX3" fmla="*/ 450000 w 544330"/>
                <a:gd name="connsiteY3" fmla="*/ 700242 h 709211"/>
                <a:gd name="connsiteX4" fmla="*/ 450000 w 544330"/>
                <a:gd name="connsiteY4" fmla="*/ 700243 h 709211"/>
                <a:gd name="connsiteX5" fmla="*/ 450000 w 544330"/>
                <a:gd name="connsiteY5" fmla="*/ 700243 h 709211"/>
                <a:gd name="connsiteX6" fmla="*/ 450453 w 544330"/>
                <a:gd name="connsiteY6" fmla="*/ 709211 h 709211"/>
                <a:gd name="connsiteX7" fmla="*/ 427 w 544330"/>
                <a:gd name="connsiteY7" fmla="*/ 708695 h 709211"/>
                <a:gd name="connsiteX8" fmla="*/ 0 w 544330"/>
                <a:gd name="connsiteY8" fmla="*/ 700243 h 709211"/>
                <a:gd name="connsiteX9" fmla="*/ 4383 w 544330"/>
                <a:gd name="connsiteY9" fmla="*/ 561524 h 709211"/>
                <a:gd name="connsiteX10" fmla="*/ 105150 w 544330"/>
                <a:gd name="connsiteY10" fmla="*/ 32629 h 709211"/>
                <a:gd name="connsiteX11" fmla="*/ 116868 w 544330"/>
                <a:gd name="connsiteY11" fmla="*/ 0 h 709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44330" h="709211">
                  <a:moveTo>
                    <a:pt x="116868" y="0"/>
                  </a:moveTo>
                  <a:lnTo>
                    <a:pt x="544330" y="148070"/>
                  </a:lnTo>
                  <a:lnTo>
                    <a:pt x="503835" y="272886"/>
                  </a:lnTo>
                  <a:cubicBezTo>
                    <a:pt x="468691" y="409480"/>
                    <a:pt x="450000" y="552678"/>
                    <a:pt x="450000" y="700242"/>
                  </a:cubicBezTo>
                  <a:lnTo>
                    <a:pt x="450000" y="700243"/>
                  </a:lnTo>
                  <a:lnTo>
                    <a:pt x="450000" y="700243"/>
                  </a:lnTo>
                  <a:lnTo>
                    <a:pt x="450453" y="709211"/>
                  </a:lnTo>
                  <a:lnTo>
                    <a:pt x="427" y="708695"/>
                  </a:lnTo>
                  <a:lnTo>
                    <a:pt x="0" y="700243"/>
                  </a:lnTo>
                  <a:lnTo>
                    <a:pt x="4383" y="561524"/>
                  </a:lnTo>
                  <a:cubicBezTo>
                    <a:pt x="16011" y="378062"/>
                    <a:pt x="50543" y="200821"/>
                    <a:pt x="105150" y="32629"/>
                  </a:cubicBezTo>
                  <a:lnTo>
                    <a:pt x="11686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4" name="PC.SP.3">
              <a:extLst>
                <a:ext uri="{FF2B5EF4-FFF2-40B4-BE49-F238E27FC236}">
                  <a16:creationId xmlns:a16="http://schemas.microsoft.com/office/drawing/2014/main" id="{00000000-0008-0000-0800-00001C010000}"/>
                </a:ext>
              </a:extLst>
            </xdr:cNvPr>
            <xdr:cNvSpPr/>
          </xdr:nvSpPr>
          <xdr:spPr>
            <a:xfrm>
              <a:off x="1435429" y="2597828"/>
              <a:ext cx="518933" cy="561658"/>
            </a:xfrm>
            <a:custGeom>
              <a:avLst/>
              <a:gdLst>
                <a:gd name="connsiteX0" fmla="*/ 94330 w 518933"/>
                <a:gd name="connsiteY0" fmla="*/ 0 h 561658"/>
                <a:gd name="connsiteX1" fmla="*/ 518933 w 518933"/>
                <a:gd name="connsiteY1" fmla="*/ 147079 h 561658"/>
                <a:gd name="connsiteX2" fmla="*/ 489668 w 518933"/>
                <a:gd name="connsiteY2" fmla="*/ 237279 h 561658"/>
                <a:gd name="connsiteX3" fmla="*/ 450000 w 518933"/>
                <a:gd name="connsiteY3" fmla="*/ 552173 h 561658"/>
                <a:gd name="connsiteX4" fmla="*/ 450479 w 518933"/>
                <a:gd name="connsiteY4" fmla="*/ 561658 h 561658"/>
                <a:gd name="connsiteX5" fmla="*/ 453 w 518933"/>
                <a:gd name="connsiteY5" fmla="*/ 561142 h 561658"/>
                <a:gd name="connsiteX6" fmla="*/ 453 w 518933"/>
                <a:gd name="connsiteY6" fmla="*/ 561141 h 561658"/>
                <a:gd name="connsiteX7" fmla="*/ 453 w 518933"/>
                <a:gd name="connsiteY7" fmla="*/ 561141 h 561658"/>
                <a:gd name="connsiteX8" fmla="*/ 0 w 518933"/>
                <a:gd name="connsiteY8" fmla="*/ 552173 h 561658"/>
                <a:gd name="connsiteX9" fmla="*/ 13739 w 518933"/>
                <a:gd name="connsiteY9" fmla="*/ 334381 h 561658"/>
                <a:gd name="connsiteX10" fmla="*/ 53835 w 518933"/>
                <a:gd name="connsiteY10" fmla="*/ 124817 h 561658"/>
                <a:gd name="connsiteX11" fmla="*/ 94330 w 518933"/>
                <a:gd name="connsiteY11" fmla="*/ 0 h 561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18933" h="561658">
                  <a:moveTo>
                    <a:pt x="94330" y="0"/>
                  </a:moveTo>
                  <a:lnTo>
                    <a:pt x="518933" y="147079"/>
                  </a:lnTo>
                  <a:lnTo>
                    <a:pt x="489668" y="237279"/>
                  </a:lnTo>
                  <a:cubicBezTo>
                    <a:pt x="463773" y="337927"/>
                    <a:pt x="450000" y="443442"/>
                    <a:pt x="450000" y="552173"/>
                  </a:cubicBezTo>
                  <a:lnTo>
                    <a:pt x="450479" y="561658"/>
                  </a:lnTo>
                  <a:lnTo>
                    <a:pt x="453" y="561142"/>
                  </a:lnTo>
                  <a:lnTo>
                    <a:pt x="453" y="561141"/>
                  </a:lnTo>
                  <a:lnTo>
                    <a:pt x="453" y="561141"/>
                  </a:lnTo>
                  <a:lnTo>
                    <a:pt x="0" y="552173"/>
                  </a:lnTo>
                  <a:lnTo>
                    <a:pt x="13739" y="334381"/>
                  </a:lnTo>
                  <a:cubicBezTo>
                    <a:pt x="22805" y="263062"/>
                    <a:pt x="36263" y="193114"/>
                    <a:pt x="53835" y="124817"/>
                  </a:cubicBezTo>
                  <a:lnTo>
                    <a:pt x="9433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5" name="Freeform 284">
              <a:extLst>
                <a:ext uri="{FF2B5EF4-FFF2-40B4-BE49-F238E27FC236}">
                  <a16:creationId xmlns:a16="http://schemas.microsoft.com/office/drawing/2014/main" id="{00000000-0008-0000-0800-00001D010000}"/>
                </a:ext>
              </a:extLst>
            </xdr:cNvPr>
            <xdr:cNvSpPr/>
          </xdr:nvSpPr>
          <xdr:spPr>
            <a:xfrm>
              <a:off x="3148593" y="3159402"/>
              <a:ext cx="9209" cy="8722"/>
            </a:xfrm>
            <a:custGeom>
              <a:avLst/>
              <a:gdLst>
                <a:gd name="connsiteX0" fmla="*/ 2377 w 9209"/>
                <a:gd name="connsiteY0" fmla="*/ 0 h 8722"/>
                <a:gd name="connsiteX1" fmla="*/ 6819 w 9209"/>
                <a:gd name="connsiteY1" fmla="*/ 1538 h 8722"/>
                <a:gd name="connsiteX2" fmla="*/ 4762 w 9209"/>
                <a:gd name="connsiteY2" fmla="*/ 1536 h 8722"/>
                <a:gd name="connsiteX3" fmla="*/ 9209 w 9209"/>
                <a:gd name="connsiteY3" fmla="*/ 8722 h 8722"/>
                <a:gd name="connsiteX4" fmla="*/ 0 w 9209"/>
                <a:gd name="connsiteY4" fmla="*/ 1531 h 8722"/>
                <a:gd name="connsiteX5" fmla="*/ 1428 w 9209"/>
                <a:gd name="connsiteY5" fmla="*/ 1533 h 8722"/>
                <a:gd name="connsiteX6" fmla="*/ 2377 w 9209"/>
                <a:gd name="connsiteY6" fmla="*/ 0 h 87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209" h="8722">
                  <a:moveTo>
                    <a:pt x="2377" y="0"/>
                  </a:moveTo>
                  <a:lnTo>
                    <a:pt x="6819" y="1538"/>
                  </a:lnTo>
                  <a:lnTo>
                    <a:pt x="4762" y="1536"/>
                  </a:lnTo>
                  <a:lnTo>
                    <a:pt x="9209" y="8722"/>
                  </a:lnTo>
                  <a:lnTo>
                    <a:pt x="0" y="1531"/>
                  </a:lnTo>
                  <a:lnTo>
                    <a:pt x="1428" y="1533"/>
                  </a:lnTo>
                  <a:lnTo>
                    <a:pt x="23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6" name="EF.PR.1">
              <a:extLst>
                <a:ext uri="{FF2B5EF4-FFF2-40B4-BE49-F238E27FC236}">
                  <a16:creationId xmlns:a16="http://schemas.microsoft.com/office/drawing/2014/main" id="{00000000-0008-0000-0800-00001E010000}"/>
                </a:ext>
              </a:extLst>
            </xdr:cNvPr>
            <xdr:cNvSpPr/>
          </xdr:nvSpPr>
          <xdr:spPr>
            <a:xfrm>
              <a:off x="3155411" y="3160941"/>
              <a:ext cx="799420" cy="260727"/>
            </a:xfrm>
            <a:custGeom>
              <a:avLst/>
              <a:gdLst>
                <a:gd name="connsiteX0" fmla="*/ 0 w 799420"/>
                <a:gd name="connsiteY0" fmla="*/ 0 h 260727"/>
                <a:gd name="connsiteX1" fmla="*/ 799420 w 799420"/>
                <a:gd name="connsiteY1" fmla="*/ 917 h 260727"/>
                <a:gd name="connsiteX2" fmla="*/ 799420 w 799420"/>
                <a:gd name="connsiteY2" fmla="*/ 918 h 260727"/>
                <a:gd name="connsiteX3" fmla="*/ 799419 w 799420"/>
                <a:gd name="connsiteY3" fmla="*/ 918 h 260727"/>
                <a:gd name="connsiteX4" fmla="*/ 795835 w 799420"/>
                <a:gd name="connsiteY4" fmla="*/ 71879 h 260727"/>
                <a:gd name="connsiteX5" fmla="*/ 757458 w 799420"/>
                <a:gd name="connsiteY5" fmla="*/ 248852 h 260727"/>
                <a:gd name="connsiteX6" fmla="*/ 752693 w 799420"/>
                <a:gd name="connsiteY6" fmla="*/ 260727 h 260727"/>
                <a:gd name="connsiteX7" fmla="*/ 0 w 799420"/>
                <a:gd name="connsiteY7" fmla="*/ 0 h 2607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9420" h="260727">
                  <a:moveTo>
                    <a:pt x="0" y="0"/>
                  </a:moveTo>
                  <a:lnTo>
                    <a:pt x="799420" y="917"/>
                  </a:lnTo>
                  <a:lnTo>
                    <a:pt x="799420" y="918"/>
                  </a:lnTo>
                  <a:lnTo>
                    <a:pt x="799419" y="918"/>
                  </a:lnTo>
                  <a:lnTo>
                    <a:pt x="795835" y="71879"/>
                  </a:lnTo>
                  <a:cubicBezTo>
                    <a:pt x="789613" y="133146"/>
                    <a:pt x="776563" y="192395"/>
                    <a:pt x="757458" y="248852"/>
                  </a:cubicBezTo>
                  <a:lnTo>
                    <a:pt x="752693" y="260727"/>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7" name="EF.PR.4">
              <a:extLst>
                <a:ext uri="{FF2B5EF4-FFF2-40B4-BE49-F238E27FC236}">
                  <a16:creationId xmlns:a16="http://schemas.microsoft.com/office/drawing/2014/main" id="{00000000-0008-0000-0800-00001F010000}"/>
                </a:ext>
              </a:extLst>
            </xdr:cNvPr>
            <xdr:cNvSpPr/>
          </xdr:nvSpPr>
          <xdr:spPr>
            <a:xfrm>
              <a:off x="4758451" y="3162890"/>
              <a:ext cx="546301" cy="700607"/>
            </a:xfrm>
            <a:custGeom>
              <a:avLst/>
              <a:gdLst>
                <a:gd name="connsiteX0" fmla="*/ 96327 w 546301"/>
                <a:gd name="connsiteY0" fmla="*/ 0 h 700607"/>
                <a:gd name="connsiteX1" fmla="*/ 546301 w 546301"/>
                <a:gd name="connsiteY1" fmla="*/ 517 h 700607"/>
                <a:gd name="connsiteX2" fmla="*/ 535826 w 546301"/>
                <a:gd name="connsiteY2" fmla="*/ 207958 h 700607"/>
                <a:gd name="connsiteX3" fmla="*/ 433487 w 546301"/>
                <a:gd name="connsiteY3" fmla="*/ 679886 h 700607"/>
                <a:gd name="connsiteX4" fmla="*/ 425173 w 546301"/>
                <a:gd name="connsiteY4" fmla="*/ 700607 h 700607"/>
                <a:gd name="connsiteX5" fmla="*/ 0 w 546301"/>
                <a:gd name="connsiteY5" fmla="*/ 553331 h 700607"/>
                <a:gd name="connsiteX6" fmla="*/ 7131 w 546301"/>
                <a:gd name="connsiteY6" fmla="*/ 535559 h 700607"/>
                <a:gd name="connsiteX7" fmla="*/ 88149 w 546301"/>
                <a:gd name="connsiteY7" fmla="*/ 161950 h 700607"/>
                <a:gd name="connsiteX8" fmla="*/ 96327 w 546301"/>
                <a:gd name="connsiteY8" fmla="*/ 1 h 700607"/>
                <a:gd name="connsiteX9" fmla="*/ 96327 w 546301"/>
                <a:gd name="connsiteY9" fmla="*/ 1 h 700607"/>
                <a:gd name="connsiteX10" fmla="*/ 96327 w 546301"/>
                <a:gd name="connsiteY10" fmla="*/ 0 h 70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6301" h="700607">
                  <a:moveTo>
                    <a:pt x="96327" y="0"/>
                  </a:moveTo>
                  <a:lnTo>
                    <a:pt x="546301" y="517"/>
                  </a:lnTo>
                  <a:lnTo>
                    <a:pt x="535826" y="207958"/>
                  </a:lnTo>
                  <a:cubicBezTo>
                    <a:pt x="519234" y="371337"/>
                    <a:pt x="484434" y="529334"/>
                    <a:pt x="433487" y="679886"/>
                  </a:cubicBezTo>
                  <a:lnTo>
                    <a:pt x="425173" y="700607"/>
                  </a:lnTo>
                  <a:lnTo>
                    <a:pt x="0" y="553331"/>
                  </a:lnTo>
                  <a:lnTo>
                    <a:pt x="7131" y="535559"/>
                  </a:lnTo>
                  <a:cubicBezTo>
                    <a:pt x="47464" y="416372"/>
                    <a:pt x="75014" y="291292"/>
                    <a:pt x="88149" y="161950"/>
                  </a:cubicBezTo>
                  <a:lnTo>
                    <a:pt x="96327" y="1"/>
                  </a:lnTo>
                  <a:lnTo>
                    <a:pt x="96327" y="1"/>
                  </a:lnTo>
                  <a:lnTo>
                    <a:pt x="9632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8" name="EF.PR.5">
              <a:extLst>
                <a:ext uri="{FF2B5EF4-FFF2-40B4-BE49-F238E27FC236}">
                  <a16:creationId xmlns:a16="http://schemas.microsoft.com/office/drawing/2014/main" id="{00000000-0008-0000-0800-000020010000}"/>
                </a:ext>
              </a:extLst>
            </xdr:cNvPr>
            <xdr:cNvSpPr/>
          </xdr:nvSpPr>
          <xdr:spPr>
            <a:xfrm>
              <a:off x="5183625" y="3163406"/>
              <a:ext cx="661097" cy="877058"/>
            </a:xfrm>
            <a:custGeom>
              <a:avLst/>
              <a:gdLst>
                <a:gd name="connsiteX0" fmla="*/ 121128 w 661097"/>
                <a:gd name="connsiteY0" fmla="*/ 0 h 877058"/>
                <a:gd name="connsiteX1" fmla="*/ 661097 w 661097"/>
                <a:gd name="connsiteY1" fmla="*/ 619 h 877058"/>
                <a:gd name="connsiteX2" fmla="*/ 647865 w 661097"/>
                <a:gd name="connsiteY2" fmla="*/ 262653 h 877058"/>
                <a:gd name="connsiteX3" fmla="*/ 519942 w 661097"/>
                <a:gd name="connsiteY3" fmla="*/ 852563 h 877058"/>
                <a:gd name="connsiteX4" fmla="*/ 510889 w 661097"/>
                <a:gd name="connsiteY4" fmla="*/ 877058 h 877058"/>
                <a:gd name="connsiteX5" fmla="*/ 0 w 661097"/>
                <a:gd name="connsiteY5" fmla="*/ 700091 h 877058"/>
                <a:gd name="connsiteX6" fmla="*/ 8314 w 661097"/>
                <a:gd name="connsiteY6" fmla="*/ 679369 h 877058"/>
                <a:gd name="connsiteX7" fmla="*/ 110653 w 661097"/>
                <a:gd name="connsiteY7" fmla="*/ 207441 h 877058"/>
                <a:gd name="connsiteX8" fmla="*/ 121128 w 661097"/>
                <a:gd name="connsiteY8" fmla="*/ 0 h 8770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1097" h="877058">
                  <a:moveTo>
                    <a:pt x="121128" y="0"/>
                  </a:moveTo>
                  <a:lnTo>
                    <a:pt x="661097" y="619"/>
                  </a:lnTo>
                  <a:lnTo>
                    <a:pt x="647865" y="262653"/>
                  </a:lnTo>
                  <a:cubicBezTo>
                    <a:pt x="627125" y="466877"/>
                    <a:pt x="583625" y="664373"/>
                    <a:pt x="519942" y="852563"/>
                  </a:cubicBezTo>
                  <a:lnTo>
                    <a:pt x="510889" y="877058"/>
                  </a:lnTo>
                  <a:lnTo>
                    <a:pt x="0" y="700091"/>
                  </a:lnTo>
                  <a:lnTo>
                    <a:pt x="8314" y="679369"/>
                  </a:lnTo>
                  <a:cubicBezTo>
                    <a:pt x="59261" y="528817"/>
                    <a:pt x="94061" y="370820"/>
                    <a:pt x="110653" y="207441"/>
                  </a:cubicBezTo>
                  <a:lnTo>
                    <a:pt x="12112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9" name="EF.RS.1">
              <a:extLst>
                <a:ext uri="{FF2B5EF4-FFF2-40B4-BE49-F238E27FC236}">
                  <a16:creationId xmlns:a16="http://schemas.microsoft.com/office/drawing/2014/main" id="{00000000-0008-0000-0800-000021010000}"/>
                </a:ext>
              </a:extLst>
            </xdr:cNvPr>
            <xdr:cNvSpPr/>
          </xdr:nvSpPr>
          <xdr:spPr>
            <a:xfrm>
              <a:off x="3157800" y="3168125"/>
              <a:ext cx="621486" cy="668174"/>
            </a:xfrm>
            <a:custGeom>
              <a:avLst/>
              <a:gdLst>
                <a:gd name="connsiteX0" fmla="*/ 0 w 621486"/>
                <a:gd name="connsiteY0" fmla="*/ 0 h 668174"/>
                <a:gd name="connsiteX1" fmla="*/ 621486 w 621486"/>
                <a:gd name="connsiteY1" fmla="*/ 485194 h 668174"/>
                <a:gd name="connsiteX2" fmla="*/ 573962 w 621486"/>
                <a:gd name="connsiteY2" fmla="*/ 540729 h 668174"/>
                <a:gd name="connsiteX3" fmla="*/ 510326 w 621486"/>
                <a:gd name="connsiteY3" fmla="*/ 600677 h 668174"/>
                <a:gd name="connsiteX4" fmla="*/ 440507 w 621486"/>
                <a:gd name="connsiteY4" fmla="*/ 653541 h 668174"/>
                <a:gd name="connsiteX5" fmla="*/ 413549 w 621486"/>
                <a:gd name="connsiteY5" fmla="*/ 668174 h 668174"/>
                <a:gd name="connsiteX6" fmla="*/ 0 w 621486"/>
                <a:gd name="connsiteY6" fmla="*/ 0 h 6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1486" h="668174">
                  <a:moveTo>
                    <a:pt x="0" y="0"/>
                  </a:moveTo>
                  <a:lnTo>
                    <a:pt x="621486" y="485194"/>
                  </a:lnTo>
                  <a:lnTo>
                    <a:pt x="573962" y="540729"/>
                  </a:lnTo>
                  <a:lnTo>
                    <a:pt x="510326" y="600677"/>
                  </a:lnTo>
                  <a:cubicBezTo>
                    <a:pt x="488052" y="619512"/>
                    <a:pt x="464747" y="637165"/>
                    <a:pt x="440507" y="653541"/>
                  </a:cubicBezTo>
                  <a:lnTo>
                    <a:pt x="413549" y="668174"/>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0" name="Freeform 289">
              <a:extLst>
                <a:ext uri="{FF2B5EF4-FFF2-40B4-BE49-F238E27FC236}">
                  <a16:creationId xmlns:a16="http://schemas.microsoft.com/office/drawing/2014/main" id="{00000000-0008-0000-0800-000022010000}"/>
                </a:ext>
              </a:extLst>
            </xdr:cNvPr>
            <xdr:cNvSpPr/>
          </xdr:nvSpPr>
          <xdr:spPr>
            <a:xfrm>
              <a:off x="3779287" y="3421667"/>
              <a:ext cx="128818" cy="231652"/>
            </a:xfrm>
            <a:custGeom>
              <a:avLst/>
              <a:gdLst>
                <a:gd name="connsiteX0" fmla="*/ 128817 w 128818"/>
                <a:gd name="connsiteY0" fmla="*/ 0 h 231652"/>
                <a:gd name="connsiteX1" fmla="*/ 128818 w 128818"/>
                <a:gd name="connsiteY1" fmla="*/ 0 h 231652"/>
                <a:gd name="connsiteX2" fmla="*/ 100481 w 128818"/>
                <a:gd name="connsiteY2" fmla="*/ 70619 h 231652"/>
                <a:gd name="connsiteX3" fmla="*/ 9347 w 128818"/>
                <a:gd name="connsiteY3" fmla="*/ 220729 h 231652"/>
                <a:gd name="connsiteX4" fmla="*/ 0 w 128818"/>
                <a:gd name="connsiteY4" fmla="*/ 231652 h 231652"/>
                <a:gd name="connsiteX5" fmla="*/ 0 w 128818"/>
                <a:gd name="connsiteY5" fmla="*/ 231651 h 231652"/>
                <a:gd name="connsiteX6" fmla="*/ 9346 w 128818"/>
                <a:gd name="connsiteY6" fmla="*/ 220730 h 231652"/>
                <a:gd name="connsiteX7" fmla="*/ 100480 w 128818"/>
                <a:gd name="connsiteY7" fmla="*/ 70620 h 231652"/>
                <a:gd name="connsiteX8" fmla="*/ 128817 w 128818"/>
                <a:gd name="connsiteY8" fmla="*/ 0 h 231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818" h="231652">
                  <a:moveTo>
                    <a:pt x="128817" y="0"/>
                  </a:moveTo>
                  <a:lnTo>
                    <a:pt x="128818" y="0"/>
                  </a:lnTo>
                  <a:lnTo>
                    <a:pt x="100481" y="70619"/>
                  </a:lnTo>
                  <a:cubicBezTo>
                    <a:pt x="75514" y="124092"/>
                    <a:pt x="44879" y="174386"/>
                    <a:pt x="9347" y="220729"/>
                  </a:cubicBezTo>
                  <a:lnTo>
                    <a:pt x="0" y="231652"/>
                  </a:lnTo>
                  <a:lnTo>
                    <a:pt x="0" y="231651"/>
                  </a:lnTo>
                  <a:lnTo>
                    <a:pt x="9346" y="220730"/>
                  </a:lnTo>
                  <a:cubicBezTo>
                    <a:pt x="44878" y="174387"/>
                    <a:pt x="75513" y="124093"/>
                    <a:pt x="100480" y="70620"/>
                  </a:cubicBezTo>
                  <a:lnTo>
                    <a:pt x="12881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1" name="Freeform 290">
              <a:extLst>
                <a:ext uri="{FF2B5EF4-FFF2-40B4-BE49-F238E27FC236}">
                  <a16:creationId xmlns:a16="http://schemas.microsoft.com/office/drawing/2014/main" id="{00000000-0008-0000-0800-000023010000}"/>
                </a:ext>
              </a:extLst>
            </xdr:cNvPr>
            <xdr:cNvSpPr/>
          </xdr:nvSpPr>
          <xdr:spPr>
            <a:xfrm>
              <a:off x="4488400" y="3716220"/>
              <a:ext cx="270051" cy="490704"/>
            </a:xfrm>
            <a:custGeom>
              <a:avLst/>
              <a:gdLst>
                <a:gd name="connsiteX0" fmla="*/ 270051 w 270051"/>
                <a:gd name="connsiteY0" fmla="*/ 0 h 490704"/>
                <a:gd name="connsiteX1" fmla="*/ 270051 w 270051"/>
                <a:gd name="connsiteY1" fmla="*/ 0 h 490704"/>
                <a:gd name="connsiteX2" fmla="*/ 207299 w 270051"/>
                <a:gd name="connsiteY2" fmla="*/ 156385 h 490704"/>
                <a:gd name="connsiteX3" fmla="*/ 14907 w 270051"/>
                <a:gd name="connsiteY3" fmla="*/ 473284 h 490704"/>
                <a:gd name="connsiteX4" fmla="*/ 0 w 270051"/>
                <a:gd name="connsiteY4" fmla="*/ 490704 h 490704"/>
                <a:gd name="connsiteX5" fmla="*/ 0 w 270051"/>
                <a:gd name="connsiteY5" fmla="*/ 490703 h 490704"/>
                <a:gd name="connsiteX6" fmla="*/ 14907 w 270051"/>
                <a:gd name="connsiteY6" fmla="*/ 473283 h 490704"/>
                <a:gd name="connsiteX7" fmla="*/ 207299 w 270051"/>
                <a:gd name="connsiteY7" fmla="*/ 156384 h 490704"/>
                <a:gd name="connsiteX8" fmla="*/ 270051 w 270051"/>
                <a:gd name="connsiteY8" fmla="*/ 0 h 490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0051" h="490704">
                  <a:moveTo>
                    <a:pt x="270051" y="0"/>
                  </a:moveTo>
                  <a:lnTo>
                    <a:pt x="270051" y="0"/>
                  </a:lnTo>
                  <a:lnTo>
                    <a:pt x="207299" y="156385"/>
                  </a:lnTo>
                  <a:cubicBezTo>
                    <a:pt x="154592" y="269271"/>
                    <a:pt x="89917" y="375448"/>
                    <a:pt x="14907" y="473284"/>
                  </a:cubicBezTo>
                  <a:lnTo>
                    <a:pt x="0" y="490704"/>
                  </a:lnTo>
                  <a:lnTo>
                    <a:pt x="0" y="490703"/>
                  </a:lnTo>
                  <a:lnTo>
                    <a:pt x="14907" y="473283"/>
                  </a:lnTo>
                  <a:cubicBezTo>
                    <a:pt x="89917" y="375447"/>
                    <a:pt x="154592" y="269270"/>
                    <a:pt x="207299" y="156384"/>
                  </a:cubicBezTo>
                  <a:lnTo>
                    <a:pt x="27005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2" name="Freeform 291">
              <a:extLst>
                <a:ext uri="{FF2B5EF4-FFF2-40B4-BE49-F238E27FC236}">
                  <a16:creationId xmlns:a16="http://schemas.microsoft.com/office/drawing/2014/main" id="{00000000-0008-0000-0800-000024010000}"/>
                </a:ext>
              </a:extLst>
            </xdr:cNvPr>
            <xdr:cNvSpPr/>
          </xdr:nvSpPr>
          <xdr:spPr>
            <a:xfrm>
              <a:off x="4842954" y="3863496"/>
              <a:ext cx="340670" cy="620230"/>
            </a:xfrm>
            <a:custGeom>
              <a:avLst/>
              <a:gdLst>
                <a:gd name="connsiteX0" fmla="*/ 340669 w 340670"/>
                <a:gd name="connsiteY0" fmla="*/ 0 h 620230"/>
                <a:gd name="connsiteX1" fmla="*/ 340670 w 340670"/>
                <a:gd name="connsiteY1" fmla="*/ 1 h 620230"/>
                <a:gd name="connsiteX2" fmla="*/ 260712 w 340670"/>
                <a:gd name="connsiteY2" fmla="*/ 199267 h 620230"/>
                <a:gd name="connsiteX3" fmla="*/ 17689 w 340670"/>
                <a:gd name="connsiteY3" fmla="*/ 599561 h 620230"/>
                <a:gd name="connsiteX4" fmla="*/ 1 w 340670"/>
                <a:gd name="connsiteY4" fmla="*/ 620230 h 620230"/>
                <a:gd name="connsiteX5" fmla="*/ 0 w 340670"/>
                <a:gd name="connsiteY5" fmla="*/ 620230 h 620230"/>
                <a:gd name="connsiteX6" fmla="*/ 17688 w 340670"/>
                <a:gd name="connsiteY6" fmla="*/ 599561 h 620230"/>
                <a:gd name="connsiteX7" fmla="*/ 260711 w 340670"/>
                <a:gd name="connsiteY7" fmla="*/ 199267 h 620230"/>
                <a:gd name="connsiteX8" fmla="*/ 340669 w 340670"/>
                <a:gd name="connsiteY8" fmla="*/ 0 h 620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0670" h="620230">
                  <a:moveTo>
                    <a:pt x="340669" y="0"/>
                  </a:moveTo>
                  <a:lnTo>
                    <a:pt x="340670" y="1"/>
                  </a:lnTo>
                  <a:lnTo>
                    <a:pt x="260712" y="199267"/>
                  </a:lnTo>
                  <a:cubicBezTo>
                    <a:pt x="194134" y="341860"/>
                    <a:pt x="112439" y="475979"/>
                    <a:pt x="17689" y="599561"/>
                  </a:cubicBezTo>
                  <a:lnTo>
                    <a:pt x="1" y="620230"/>
                  </a:lnTo>
                  <a:lnTo>
                    <a:pt x="0" y="620230"/>
                  </a:lnTo>
                  <a:lnTo>
                    <a:pt x="17688" y="599561"/>
                  </a:lnTo>
                  <a:cubicBezTo>
                    <a:pt x="112438" y="475979"/>
                    <a:pt x="194133" y="341860"/>
                    <a:pt x="260711" y="199267"/>
                  </a:cubicBezTo>
                  <a:lnTo>
                    <a:pt x="340669"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3" name="EF.RS.4">
              <a:extLst>
                <a:ext uri="{FF2B5EF4-FFF2-40B4-BE49-F238E27FC236}">
                  <a16:creationId xmlns:a16="http://schemas.microsoft.com/office/drawing/2014/main" id="{00000000-0008-0000-0800-000025010000}"/>
                </a:ext>
              </a:extLst>
            </xdr:cNvPr>
            <xdr:cNvSpPr/>
          </xdr:nvSpPr>
          <xdr:spPr>
            <a:xfrm>
              <a:off x="4045318" y="4206925"/>
              <a:ext cx="797636" cy="777435"/>
            </a:xfrm>
            <a:custGeom>
              <a:avLst/>
              <a:gdLst>
                <a:gd name="connsiteX0" fmla="*/ 443081 w 797636"/>
                <a:gd name="connsiteY0" fmla="*/ 0 h 777435"/>
                <a:gd name="connsiteX1" fmla="*/ 797636 w 797636"/>
                <a:gd name="connsiteY1" fmla="*/ 276802 h 777435"/>
                <a:gd name="connsiteX2" fmla="*/ 663666 w 797636"/>
                <a:gd name="connsiteY2" fmla="*/ 433347 h 777435"/>
                <a:gd name="connsiteX3" fmla="*/ 307787 w 797636"/>
                <a:gd name="connsiteY3" fmla="*/ 734182 h 777435"/>
                <a:gd name="connsiteX4" fmla="*/ 236591 w 797636"/>
                <a:gd name="connsiteY4" fmla="*/ 777435 h 777435"/>
                <a:gd name="connsiteX5" fmla="*/ 0 w 797636"/>
                <a:gd name="connsiteY5" fmla="*/ 395171 h 777435"/>
                <a:gd name="connsiteX6" fmla="*/ 56187 w 797636"/>
                <a:gd name="connsiteY6" fmla="*/ 361036 h 777435"/>
                <a:gd name="connsiteX7" fmla="*/ 337925 w 797636"/>
                <a:gd name="connsiteY7" fmla="*/ 122875 h 777435"/>
                <a:gd name="connsiteX8" fmla="*/ 443081 w 797636"/>
                <a:gd name="connsiteY8" fmla="*/ 0 h 777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97636" h="777435">
                  <a:moveTo>
                    <a:pt x="443081" y="0"/>
                  </a:moveTo>
                  <a:lnTo>
                    <a:pt x="797636" y="276802"/>
                  </a:lnTo>
                  <a:lnTo>
                    <a:pt x="663666" y="433347"/>
                  </a:lnTo>
                  <a:cubicBezTo>
                    <a:pt x="556378" y="545879"/>
                    <a:pt x="437064" y="646844"/>
                    <a:pt x="307787" y="734182"/>
                  </a:cubicBezTo>
                  <a:lnTo>
                    <a:pt x="236591" y="777435"/>
                  </a:lnTo>
                  <a:lnTo>
                    <a:pt x="0" y="395171"/>
                  </a:lnTo>
                  <a:lnTo>
                    <a:pt x="56187" y="361036"/>
                  </a:lnTo>
                  <a:cubicBezTo>
                    <a:pt x="158531" y="291894"/>
                    <a:pt x="252988" y="211963"/>
                    <a:pt x="337925" y="122875"/>
                  </a:cubicBezTo>
                  <a:lnTo>
                    <a:pt x="4430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4" name="EF.RS.5">
              <a:extLst>
                <a:ext uri="{FF2B5EF4-FFF2-40B4-BE49-F238E27FC236}">
                  <a16:creationId xmlns:a16="http://schemas.microsoft.com/office/drawing/2014/main" id="{00000000-0008-0000-0800-000026010000}"/>
                </a:ext>
              </a:extLst>
            </xdr:cNvPr>
            <xdr:cNvSpPr/>
          </xdr:nvSpPr>
          <xdr:spPr>
            <a:xfrm>
              <a:off x="4281910" y="4483726"/>
              <a:ext cx="986512" cy="959350"/>
            </a:xfrm>
            <a:custGeom>
              <a:avLst/>
              <a:gdLst>
                <a:gd name="connsiteX0" fmla="*/ 561045 w 986512"/>
                <a:gd name="connsiteY0" fmla="*/ 0 h 959350"/>
                <a:gd name="connsiteX1" fmla="*/ 986512 w 986512"/>
                <a:gd name="connsiteY1" fmla="*/ 332163 h 959350"/>
                <a:gd name="connsiteX2" fmla="*/ 817964 w 986512"/>
                <a:gd name="connsiteY2" fmla="*/ 529113 h 959350"/>
                <a:gd name="connsiteX3" fmla="*/ 373115 w 986512"/>
                <a:gd name="connsiteY3" fmla="*/ 905156 h 959350"/>
                <a:gd name="connsiteX4" fmla="*/ 283910 w 986512"/>
                <a:gd name="connsiteY4" fmla="*/ 959350 h 959350"/>
                <a:gd name="connsiteX5" fmla="*/ 0 w 986512"/>
                <a:gd name="connsiteY5" fmla="*/ 500633 h 959350"/>
                <a:gd name="connsiteX6" fmla="*/ 71196 w 986512"/>
                <a:gd name="connsiteY6" fmla="*/ 457380 h 959350"/>
                <a:gd name="connsiteX7" fmla="*/ 427075 w 986512"/>
                <a:gd name="connsiteY7" fmla="*/ 156545 h 959350"/>
                <a:gd name="connsiteX8" fmla="*/ 561045 w 986512"/>
                <a:gd name="connsiteY8" fmla="*/ 0 h 95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86512" h="959350">
                  <a:moveTo>
                    <a:pt x="561045" y="0"/>
                  </a:moveTo>
                  <a:lnTo>
                    <a:pt x="986512" y="332163"/>
                  </a:lnTo>
                  <a:lnTo>
                    <a:pt x="817964" y="529113"/>
                  </a:lnTo>
                  <a:cubicBezTo>
                    <a:pt x="683853" y="669778"/>
                    <a:pt x="534711" y="795984"/>
                    <a:pt x="373115" y="905156"/>
                  </a:cubicBezTo>
                  <a:lnTo>
                    <a:pt x="283910" y="959350"/>
                  </a:lnTo>
                  <a:lnTo>
                    <a:pt x="0" y="500633"/>
                  </a:lnTo>
                  <a:lnTo>
                    <a:pt x="71196" y="457380"/>
                  </a:lnTo>
                  <a:cubicBezTo>
                    <a:pt x="200473" y="370042"/>
                    <a:pt x="319787" y="269077"/>
                    <a:pt x="427075" y="156545"/>
                  </a:cubicBezTo>
                  <a:lnTo>
                    <a:pt x="56104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5" name="Freeform 294">
              <a:extLst>
                <a:ext uri="{FF2B5EF4-FFF2-40B4-BE49-F238E27FC236}">
                  <a16:creationId xmlns:a16="http://schemas.microsoft.com/office/drawing/2014/main" id="{00000000-0008-0000-0800-000027010000}"/>
                </a:ext>
              </a:extLst>
            </xdr:cNvPr>
            <xdr:cNvSpPr/>
          </xdr:nvSpPr>
          <xdr:spPr>
            <a:xfrm>
              <a:off x="1441460" y="1314621"/>
              <a:ext cx="569166" cy="513552"/>
            </a:xfrm>
            <a:custGeom>
              <a:avLst/>
              <a:gdLst>
                <a:gd name="connsiteX0" fmla="*/ 569166 w 569166"/>
                <a:gd name="connsiteY0" fmla="*/ 0 h 513552"/>
                <a:gd name="connsiteX1" fmla="*/ 569166 w 569166"/>
                <a:gd name="connsiteY1" fmla="*/ 1 h 513552"/>
                <a:gd name="connsiteX2" fmla="*/ 496291 w 569166"/>
                <a:gd name="connsiteY2" fmla="*/ 44274 h 513552"/>
                <a:gd name="connsiteX3" fmla="*/ 105097 w 569166"/>
                <a:gd name="connsiteY3" fmla="*/ 383045 h 513552"/>
                <a:gd name="connsiteX4" fmla="*/ 0 w 569166"/>
                <a:gd name="connsiteY4" fmla="*/ 513552 h 513552"/>
                <a:gd name="connsiteX5" fmla="*/ 0 w 569166"/>
                <a:gd name="connsiteY5" fmla="*/ 513552 h 513552"/>
                <a:gd name="connsiteX6" fmla="*/ 105097 w 569166"/>
                <a:gd name="connsiteY6" fmla="*/ 383044 h 513552"/>
                <a:gd name="connsiteX7" fmla="*/ 496291 w 569166"/>
                <a:gd name="connsiteY7" fmla="*/ 44273 h 513552"/>
                <a:gd name="connsiteX8" fmla="*/ 569166 w 569166"/>
                <a:gd name="connsiteY8" fmla="*/ 0 h 5135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9166" h="513552">
                  <a:moveTo>
                    <a:pt x="569166" y="0"/>
                  </a:moveTo>
                  <a:lnTo>
                    <a:pt x="569166" y="1"/>
                  </a:lnTo>
                  <a:lnTo>
                    <a:pt x="496291" y="44274"/>
                  </a:lnTo>
                  <a:cubicBezTo>
                    <a:pt x="352650" y="141316"/>
                    <a:pt x="221310" y="255182"/>
                    <a:pt x="105097" y="383045"/>
                  </a:cubicBezTo>
                  <a:lnTo>
                    <a:pt x="0" y="513552"/>
                  </a:lnTo>
                  <a:lnTo>
                    <a:pt x="0" y="513552"/>
                  </a:lnTo>
                  <a:lnTo>
                    <a:pt x="105097" y="383044"/>
                  </a:lnTo>
                  <a:cubicBezTo>
                    <a:pt x="221310" y="255181"/>
                    <a:pt x="352650" y="141315"/>
                    <a:pt x="496291" y="44273"/>
                  </a:cubicBezTo>
                  <a:lnTo>
                    <a:pt x="5691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6" name="PC.SC.5">
              <a:extLst>
                <a:ext uri="{FF2B5EF4-FFF2-40B4-BE49-F238E27FC236}">
                  <a16:creationId xmlns:a16="http://schemas.microsoft.com/office/drawing/2014/main" id="{00000000-0008-0000-0800-000028010000}"/>
                </a:ext>
              </a:extLst>
            </xdr:cNvPr>
            <xdr:cNvSpPr/>
          </xdr:nvSpPr>
          <xdr:spPr>
            <a:xfrm>
              <a:off x="592110" y="1494280"/>
              <a:ext cx="849351" cy="955479"/>
            </a:xfrm>
            <a:custGeom>
              <a:avLst/>
              <a:gdLst>
                <a:gd name="connsiteX0" fmla="*/ 421667 w 849351"/>
                <a:gd name="connsiteY0" fmla="*/ 0 h 955479"/>
                <a:gd name="connsiteX1" fmla="*/ 849351 w 849351"/>
                <a:gd name="connsiteY1" fmla="*/ 333894 h 955479"/>
                <a:gd name="connsiteX2" fmla="*/ 791828 w 849351"/>
                <a:gd name="connsiteY2" fmla="*/ 405324 h 955479"/>
                <a:gd name="connsiteX3" fmla="*/ 543144 w 849351"/>
                <a:gd name="connsiteY3" fmla="*/ 863703 h 955479"/>
                <a:gd name="connsiteX4" fmla="*/ 510186 w 849351"/>
                <a:gd name="connsiteY4" fmla="*/ 955479 h 955479"/>
                <a:gd name="connsiteX5" fmla="*/ 0 w 849351"/>
                <a:gd name="connsiteY5" fmla="*/ 778755 h 955479"/>
                <a:gd name="connsiteX6" fmla="*/ 40600 w 849351"/>
                <a:gd name="connsiteY6" fmla="*/ 665700 h 955479"/>
                <a:gd name="connsiteX7" fmla="*/ 351455 w 849351"/>
                <a:gd name="connsiteY7" fmla="*/ 92726 h 955479"/>
                <a:gd name="connsiteX8" fmla="*/ 421667 w 849351"/>
                <a:gd name="connsiteY8" fmla="*/ 0 h 955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9351" h="955479">
                  <a:moveTo>
                    <a:pt x="421667" y="0"/>
                  </a:moveTo>
                  <a:lnTo>
                    <a:pt x="849351" y="333894"/>
                  </a:lnTo>
                  <a:lnTo>
                    <a:pt x="791828" y="405324"/>
                  </a:lnTo>
                  <a:cubicBezTo>
                    <a:pt x="691449" y="546477"/>
                    <a:pt x="607612" y="700212"/>
                    <a:pt x="543144" y="863703"/>
                  </a:cubicBezTo>
                  <a:lnTo>
                    <a:pt x="510186" y="955479"/>
                  </a:lnTo>
                  <a:lnTo>
                    <a:pt x="0" y="778755"/>
                  </a:lnTo>
                  <a:lnTo>
                    <a:pt x="40600" y="665700"/>
                  </a:lnTo>
                  <a:cubicBezTo>
                    <a:pt x="121185" y="461336"/>
                    <a:pt x="225982" y="269166"/>
                    <a:pt x="351455" y="92726"/>
                  </a:cubicBezTo>
                  <a:lnTo>
                    <a:pt x="42166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7" name="PC.SC.4">
              <a:extLst>
                <a:ext uri="{FF2B5EF4-FFF2-40B4-BE49-F238E27FC236}">
                  <a16:creationId xmlns:a16="http://schemas.microsoft.com/office/drawing/2014/main" id="{00000000-0008-0000-0800-000029010000}"/>
                </a:ext>
              </a:extLst>
            </xdr:cNvPr>
            <xdr:cNvSpPr/>
          </xdr:nvSpPr>
          <xdr:spPr>
            <a:xfrm>
              <a:off x="1102297" y="1828174"/>
              <a:ext cx="693285" cy="769655"/>
            </a:xfrm>
            <a:custGeom>
              <a:avLst/>
              <a:gdLst>
                <a:gd name="connsiteX0" fmla="*/ 339164 w 693285"/>
                <a:gd name="connsiteY0" fmla="*/ 0 h 769655"/>
                <a:gd name="connsiteX1" fmla="*/ 693285 w 693285"/>
                <a:gd name="connsiteY1" fmla="*/ 276463 h 769655"/>
                <a:gd name="connsiteX2" fmla="*/ 648618 w 693285"/>
                <a:gd name="connsiteY2" fmla="*/ 331929 h 769655"/>
                <a:gd name="connsiteX3" fmla="*/ 451743 w 693285"/>
                <a:gd name="connsiteY3" fmla="*/ 694813 h 769655"/>
                <a:gd name="connsiteX4" fmla="*/ 427462 w 693285"/>
                <a:gd name="connsiteY4" fmla="*/ 769655 h 769655"/>
                <a:gd name="connsiteX5" fmla="*/ 0 w 693285"/>
                <a:gd name="connsiteY5" fmla="*/ 621585 h 769655"/>
                <a:gd name="connsiteX6" fmla="*/ 32957 w 693285"/>
                <a:gd name="connsiteY6" fmla="*/ 529810 h 769655"/>
                <a:gd name="connsiteX7" fmla="*/ 281641 w 693285"/>
                <a:gd name="connsiteY7" fmla="*/ 71431 h 769655"/>
                <a:gd name="connsiteX8" fmla="*/ 339164 w 693285"/>
                <a:gd name="connsiteY8" fmla="*/ 0 h 769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3285" h="769655">
                  <a:moveTo>
                    <a:pt x="339164" y="0"/>
                  </a:moveTo>
                  <a:lnTo>
                    <a:pt x="693285" y="276463"/>
                  </a:lnTo>
                  <a:lnTo>
                    <a:pt x="648618" y="331929"/>
                  </a:lnTo>
                  <a:cubicBezTo>
                    <a:pt x="569152" y="443675"/>
                    <a:pt x="502781" y="565382"/>
                    <a:pt x="451743" y="694813"/>
                  </a:cubicBezTo>
                  <a:lnTo>
                    <a:pt x="427462" y="769655"/>
                  </a:lnTo>
                  <a:lnTo>
                    <a:pt x="0" y="621585"/>
                  </a:lnTo>
                  <a:lnTo>
                    <a:pt x="32957" y="529810"/>
                  </a:lnTo>
                  <a:cubicBezTo>
                    <a:pt x="97425" y="366319"/>
                    <a:pt x="181262" y="212584"/>
                    <a:pt x="281641" y="71431"/>
                  </a:cubicBezTo>
                  <a:lnTo>
                    <a:pt x="33916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8" name="PC.SC.3">
              <a:extLst>
                <a:ext uri="{FF2B5EF4-FFF2-40B4-BE49-F238E27FC236}">
                  <a16:creationId xmlns:a16="http://schemas.microsoft.com/office/drawing/2014/main" id="{00000000-0008-0000-0800-00002A010000}"/>
                </a:ext>
              </a:extLst>
            </xdr:cNvPr>
            <xdr:cNvSpPr/>
          </xdr:nvSpPr>
          <xdr:spPr>
            <a:xfrm>
              <a:off x="1529759" y="2104637"/>
              <a:ext cx="619945" cy="640271"/>
            </a:xfrm>
            <a:custGeom>
              <a:avLst/>
              <a:gdLst>
                <a:gd name="connsiteX0" fmla="*/ 265823 w 619945"/>
                <a:gd name="connsiteY0" fmla="*/ 0 h 640271"/>
                <a:gd name="connsiteX1" fmla="*/ 619945 w 619945"/>
                <a:gd name="connsiteY1" fmla="*/ 276463 h 640271"/>
                <a:gd name="connsiteX2" fmla="*/ 588133 w 619945"/>
                <a:gd name="connsiteY2" fmla="*/ 315966 h 640271"/>
                <a:gd name="connsiteX3" fmla="*/ 443068 w 619945"/>
                <a:gd name="connsiteY3" fmla="*/ 583354 h 640271"/>
                <a:gd name="connsiteX4" fmla="*/ 424603 w 619945"/>
                <a:gd name="connsiteY4" fmla="*/ 640271 h 640271"/>
                <a:gd name="connsiteX5" fmla="*/ 0 w 619945"/>
                <a:gd name="connsiteY5" fmla="*/ 493192 h 640271"/>
                <a:gd name="connsiteX6" fmla="*/ 24281 w 619945"/>
                <a:gd name="connsiteY6" fmla="*/ 418351 h 640271"/>
                <a:gd name="connsiteX7" fmla="*/ 221156 w 619945"/>
                <a:gd name="connsiteY7" fmla="*/ 55467 h 640271"/>
                <a:gd name="connsiteX8" fmla="*/ 265823 w 619945"/>
                <a:gd name="connsiteY8" fmla="*/ 0 h 6402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19945" h="640271">
                  <a:moveTo>
                    <a:pt x="265823" y="0"/>
                  </a:moveTo>
                  <a:lnTo>
                    <a:pt x="619945" y="276463"/>
                  </a:lnTo>
                  <a:lnTo>
                    <a:pt x="588133" y="315966"/>
                  </a:lnTo>
                  <a:cubicBezTo>
                    <a:pt x="529580" y="398305"/>
                    <a:pt x="480675" y="487985"/>
                    <a:pt x="443068" y="583354"/>
                  </a:cubicBezTo>
                  <a:lnTo>
                    <a:pt x="424603" y="640271"/>
                  </a:lnTo>
                  <a:lnTo>
                    <a:pt x="0" y="493192"/>
                  </a:lnTo>
                  <a:lnTo>
                    <a:pt x="24281" y="418351"/>
                  </a:lnTo>
                  <a:cubicBezTo>
                    <a:pt x="75319" y="288920"/>
                    <a:pt x="141690" y="167213"/>
                    <a:pt x="221156" y="55467"/>
                  </a:cubicBezTo>
                  <a:lnTo>
                    <a:pt x="26582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9" name="Freeform 298">
              <a:extLst>
                <a:ext uri="{FF2B5EF4-FFF2-40B4-BE49-F238E27FC236}">
                  <a16:creationId xmlns:a16="http://schemas.microsoft.com/office/drawing/2014/main" id="{00000000-0008-0000-0800-00002B010000}"/>
                </a:ext>
              </a:extLst>
            </xdr:cNvPr>
            <xdr:cNvSpPr/>
          </xdr:nvSpPr>
          <xdr:spPr>
            <a:xfrm>
              <a:off x="985428" y="2449759"/>
              <a:ext cx="116868" cy="700243"/>
            </a:xfrm>
            <a:custGeom>
              <a:avLst/>
              <a:gdLst>
                <a:gd name="connsiteX0" fmla="*/ 116867 w 116868"/>
                <a:gd name="connsiteY0" fmla="*/ 0 h 700243"/>
                <a:gd name="connsiteX1" fmla="*/ 116868 w 116868"/>
                <a:gd name="connsiteY1" fmla="*/ 0 h 700243"/>
                <a:gd name="connsiteX2" fmla="*/ 105150 w 116868"/>
                <a:gd name="connsiteY2" fmla="*/ 32629 h 700243"/>
                <a:gd name="connsiteX3" fmla="*/ 4383 w 116868"/>
                <a:gd name="connsiteY3" fmla="*/ 561524 h 700243"/>
                <a:gd name="connsiteX4" fmla="*/ 0 w 116868"/>
                <a:gd name="connsiteY4" fmla="*/ 700243 h 700243"/>
                <a:gd name="connsiteX5" fmla="*/ 0 w 116868"/>
                <a:gd name="connsiteY5" fmla="*/ 700242 h 700243"/>
                <a:gd name="connsiteX6" fmla="*/ 105150 w 116868"/>
                <a:gd name="connsiteY6" fmla="*/ 32628 h 700243"/>
                <a:gd name="connsiteX7" fmla="*/ 116867 w 116868"/>
                <a:gd name="connsiteY7" fmla="*/ 0 h 7002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868" h="700243">
                  <a:moveTo>
                    <a:pt x="116867" y="0"/>
                  </a:moveTo>
                  <a:lnTo>
                    <a:pt x="116868" y="0"/>
                  </a:lnTo>
                  <a:lnTo>
                    <a:pt x="105150" y="32629"/>
                  </a:lnTo>
                  <a:cubicBezTo>
                    <a:pt x="50543" y="200821"/>
                    <a:pt x="16011" y="378062"/>
                    <a:pt x="4383" y="561524"/>
                  </a:cubicBezTo>
                  <a:lnTo>
                    <a:pt x="0" y="700243"/>
                  </a:lnTo>
                  <a:lnTo>
                    <a:pt x="0" y="700242"/>
                  </a:lnTo>
                  <a:cubicBezTo>
                    <a:pt x="0" y="467247"/>
                    <a:pt x="36891" y="242868"/>
                    <a:pt x="105150" y="32628"/>
                  </a:cubicBezTo>
                  <a:lnTo>
                    <a:pt x="11686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0" name="Freeform 299">
              <a:extLst>
                <a:ext uri="{FF2B5EF4-FFF2-40B4-BE49-F238E27FC236}">
                  <a16:creationId xmlns:a16="http://schemas.microsoft.com/office/drawing/2014/main" id="{00000000-0008-0000-0800-00002C010000}"/>
                </a:ext>
              </a:extLst>
            </xdr:cNvPr>
            <xdr:cNvSpPr/>
          </xdr:nvSpPr>
          <xdr:spPr>
            <a:xfrm>
              <a:off x="1435428" y="2597829"/>
              <a:ext cx="94330" cy="552173"/>
            </a:xfrm>
            <a:custGeom>
              <a:avLst/>
              <a:gdLst>
                <a:gd name="connsiteX0" fmla="*/ 94330 w 94330"/>
                <a:gd name="connsiteY0" fmla="*/ 0 h 552173"/>
                <a:gd name="connsiteX1" fmla="*/ 94330 w 94330"/>
                <a:gd name="connsiteY1" fmla="*/ 0 h 552173"/>
                <a:gd name="connsiteX2" fmla="*/ 53835 w 94330"/>
                <a:gd name="connsiteY2" fmla="*/ 124817 h 552173"/>
                <a:gd name="connsiteX3" fmla="*/ 13739 w 94330"/>
                <a:gd name="connsiteY3" fmla="*/ 334381 h 552173"/>
                <a:gd name="connsiteX4" fmla="*/ 0 w 94330"/>
                <a:gd name="connsiteY4" fmla="*/ 552173 h 552173"/>
                <a:gd name="connsiteX5" fmla="*/ 0 w 94330"/>
                <a:gd name="connsiteY5" fmla="*/ 552172 h 552173"/>
                <a:gd name="connsiteX6" fmla="*/ 53835 w 94330"/>
                <a:gd name="connsiteY6" fmla="*/ 124816 h 552173"/>
                <a:gd name="connsiteX7" fmla="*/ 94330 w 94330"/>
                <a:gd name="connsiteY7" fmla="*/ 0 h 552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330" h="552173">
                  <a:moveTo>
                    <a:pt x="94330" y="0"/>
                  </a:moveTo>
                  <a:lnTo>
                    <a:pt x="94330" y="0"/>
                  </a:lnTo>
                  <a:lnTo>
                    <a:pt x="53835" y="124817"/>
                  </a:lnTo>
                  <a:cubicBezTo>
                    <a:pt x="36263" y="193114"/>
                    <a:pt x="22805" y="263062"/>
                    <a:pt x="13739" y="334381"/>
                  </a:cubicBezTo>
                  <a:lnTo>
                    <a:pt x="0" y="552173"/>
                  </a:lnTo>
                  <a:lnTo>
                    <a:pt x="0" y="552172"/>
                  </a:lnTo>
                  <a:cubicBezTo>
                    <a:pt x="0" y="404608"/>
                    <a:pt x="18691" y="261410"/>
                    <a:pt x="53835" y="124816"/>
                  </a:cubicBezTo>
                  <a:lnTo>
                    <a:pt x="9433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1" name="Freeform 300">
              <a:extLst>
                <a:ext uri="{FF2B5EF4-FFF2-40B4-BE49-F238E27FC236}">
                  <a16:creationId xmlns:a16="http://schemas.microsoft.com/office/drawing/2014/main" id="{00000000-0008-0000-0800-00002D010000}"/>
                </a:ext>
              </a:extLst>
            </xdr:cNvPr>
            <xdr:cNvSpPr/>
          </xdr:nvSpPr>
          <xdr:spPr>
            <a:xfrm>
              <a:off x="1435429" y="3150001"/>
              <a:ext cx="453" cy="8968"/>
            </a:xfrm>
            <a:custGeom>
              <a:avLst/>
              <a:gdLst>
                <a:gd name="connsiteX0" fmla="*/ 0 w 453"/>
                <a:gd name="connsiteY0" fmla="*/ 0 h 8968"/>
                <a:gd name="connsiteX1" fmla="*/ 453 w 453"/>
                <a:gd name="connsiteY1" fmla="*/ 8968 h 8968"/>
                <a:gd name="connsiteX2" fmla="*/ 453 w 453"/>
                <a:gd name="connsiteY2" fmla="*/ 8968 h 8968"/>
                <a:gd name="connsiteX3" fmla="*/ 0 w 453"/>
                <a:gd name="connsiteY3" fmla="*/ 0 h 8968"/>
                <a:gd name="connsiteX4" fmla="*/ 0 w 453"/>
                <a:gd name="connsiteY4" fmla="*/ 0 h 89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53" h="8968">
                  <a:moveTo>
                    <a:pt x="0" y="0"/>
                  </a:moveTo>
                  <a:lnTo>
                    <a:pt x="453" y="8968"/>
                  </a:lnTo>
                  <a:lnTo>
                    <a:pt x="453" y="896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2" name="Freeform 301">
              <a:extLst>
                <a:ext uri="{FF2B5EF4-FFF2-40B4-BE49-F238E27FC236}">
                  <a16:creationId xmlns:a16="http://schemas.microsoft.com/office/drawing/2014/main" id="{00000000-0008-0000-0800-00002E010000}"/>
                </a:ext>
              </a:extLst>
            </xdr:cNvPr>
            <xdr:cNvSpPr/>
          </xdr:nvSpPr>
          <xdr:spPr>
            <a:xfrm>
              <a:off x="3143169" y="3156701"/>
              <a:ext cx="7800" cy="4235"/>
            </a:xfrm>
            <a:custGeom>
              <a:avLst/>
              <a:gdLst>
                <a:gd name="connsiteX0" fmla="*/ 0 w 7800"/>
                <a:gd name="connsiteY0" fmla="*/ 0 h 4235"/>
                <a:gd name="connsiteX1" fmla="*/ 7800 w 7800"/>
                <a:gd name="connsiteY1" fmla="*/ 2702 h 4235"/>
                <a:gd name="connsiteX2" fmla="*/ 6851 w 7800"/>
                <a:gd name="connsiteY2" fmla="*/ 4235 h 4235"/>
                <a:gd name="connsiteX3" fmla="*/ 5423 w 7800"/>
                <a:gd name="connsiteY3" fmla="*/ 4233 h 4235"/>
                <a:gd name="connsiteX4" fmla="*/ 0 w 7800"/>
                <a:gd name="connsiteY4" fmla="*/ 0 h 42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00" h="4235">
                  <a:moveTo>
                    <a:pt x="0" y="0"/>
                  </a:moveTo>
                  <a:lnTo>
                    <a:pt x="7800" y="2702"/>
                  </a:lnTo>
                  <a:lnTo>
                    <a:pt x="6851" y="4235"/>
                  </a:lnTo>
                  <a:lnTo>
                    <a:pt x="5423" y="423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3" name="EF.HA.1">
              <a:extLst>
                <a:ext uri="{FF2B5EF4-FFF2-40B4-BE49-F238E27FC236}">
                  <a16:creationId xmlns:a16="http://schemas.microsoft.com/office/drawing/2014/main" id="{00000000-0008-0000-0800-00002F010000}"/>
                </a:ext>
              </a:extLst>
            </xdr:cNvPr>
            <xdr:cNvSpPr/>
          </xdr:nvSpPr>
          <xdr:spPr>
            <a:xfrm>
              <a:off x="3153354" y="3160938"/>
              <a:ext cx="754750" cy="492380"/>
            </a:xfrm>
            <a:custGeom>
              <a:avLst/>
              <a:gdLst>
                <a:gd name="connsiteX0" fmla="*/ 0 w 754750"/>
                <a:gd name="connsiteY0" fmla="*/ 0 h 492380"/>
                <a:gd name="connsiteX1" fmla="*/ 2057 w 754750"/>
                <a:gd name="connsiteY1" fmla="*/ 2 h 492380"/>
                <a:gd name="connsiteX2" fmla="*/ 754750 w 754750"/>
                <a:gd name="connsiteY2" fmla="*/ 260729 h 492380"/>
                <a:gd name="connsiteX3" fmla="*/ 726413 w 754750"/>
                <a:gd name="connsiteY3" fmla="*/ 331349 h 492380"/>
                <a:gd name="connsiteX4" fmla="*/ 635279 w 754750"/>
                <a:gd name="connsiteY4" fmla="*/ 481459 h 492380"/>
                <a:gd name="connsiteX5" fmla="*/ 625933 w 754750"/>
                <a:gd name="connsiteY5" fmla="*/ 492380 h 492380"/>
                <a:gd name="connsiteX6" fmla="*/ 4447 w 754750"/>
                <a:gd name="connsiteY6" fmla="*/ 7186 h 492380"/>
                <a:gd name="connsiteX7" fmla="*/ 0 w 754750"/>
                <a:gd name="connsiteY7" fmla="*/ 0 h 4923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54750" h="492380">
                  <a:moveTo>
                    <a:pt x="0" y="0"/>
                  </a:moveTo>
                  <a:lnTo>
                    <a:pt x="2057" y="2"/>
                  </a:lnTo>
                  <a:lnTo>
                    <a:pt x="754750" y="260729"/>
                  </a:lnTo>
                  <a:lnTo>
                    <a:pt x="726413" y="331349"/>
                  </a:lnTo>
                  <a:cubicBezTo>
                    <a:pt x="701446" y="384822"/>
                    <a:pt x="670811" y="435116"/>
                    <a:pt x="635279" y="481459"/>
                  </a:cubicBezTo>
                  <a:lnTo>
                    <a:pt x="625933" y="492380"/>
                  </a:lnTo>
                  <a:lnTo>
                    <a:pt x="4447" y="7186"/>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4" name="Freeform 303">
              <a:extLst>
                <a:ext uri="{FF2B5EF4-FFF2-40B4-BE49-F238E27FC236}">
                  <a16:creationId xmlns:a16="http://schemas.microsoft.com/office/drawing/2014/main" id="{00000000-0008-0000-0800-000030010000}"/>
                </a:ext>
              </a:extLst>
            </xdr:cNvPr>
            <xdr:cNvSpPr/>
          </xdr:nvSpPr>
          <xdr:spPr>
            <a:xfrm>
              <a:off x="4758451" y="3162890"/>
              <a:ext cx="96327" cy="553330"/>
            </a:xfrm>
            <a:custGeom>
              <a:avLst/>
              <a:gdLst>
                <a:gd name="connsiteX0" fmla="*/ 96327 w 96327"/>
                <a:gd name="connsiteY0" fmla="*/ 0 h 553330"/>
                <a:gd name="connsiteX1" fmla="*/ 96327 w 96327"/>
                <a:gd name="connsiteY1" fmla="*/ 0 h 553330"/>
                <a:gd name="connsiteX2" fmla="*/ 88149 w 96327"/>
                <a:gd name="connsiteY2" fmla="*/ 161949 h 553330"/>
                <a:gd name="connsiteX3" fmla="*/ 7131 w 96327"/>
                <a:gd name="connsiteY3" fmla="*/ 535558 h 553330"/>
                <a:gd name="connsiteX4" fmla="*/ 0 w 96327"/>
                <a:gd name="connsiteY4" fmla="*/ 553330 h 553330"/>
                <a:gd name="connsiteX5" fmla="*/ 0 w 96327"/>
                <a:gd name="connsiteY5" fmla="*/ 553330 h 553330"/>
                <a:gd name="connsiteX6" fmla="*/ 7131 w 96327"/>
                <a:gd name="connsiteY6" fmla="*/ 535557 h 553330"/>
                <a:gd name="connsiteX7" fmla="*/ 88149 w 96327"/>
                <a:gd name="connsiteY7" fmla="*/ 161948 h 553330"/>
                <a:gd name="connsiteX8" fmla="*/ 96327 w 96327"/>
                <a:gd name="connsiteY8" fmla="*/ 0 h 5533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327" h="553330">
                  <a:moveTo>
                    <a:pt x="96327" y="0"/>
                  </a:moveTo>
                  <a:lnTo>
                    <a:pt x="96327" y="0"/>
                  </a:lnTo>
                  <a:lnTo>
                    <a:pt x="88149" y="161949"/>
                  </a:lnTo>
                  <a:cubicBezTo>
                    <a:pt x="75014" y="291291"/>
                    <a:pt x="47464" y="416371"/>
                    <a:pt x="7131" y="535558"/>
                  </a:cubicBezTo>
                  <a:lnTo>
                    <a:pt x="0" y="553330"/>
                  </a:lnTo>
                  <a:lnTo>
                    <a:pt x="0" y="553330"/>
                  </a:lnTo>
                  <a:lnTo>
                    <a:pt x="7131" y="535557"/>
                  </a:lnTo>
                  <a:cubicBezTo>
                    <a:pt x="47464" y="416370"/>
                    <a:pt x="75014" y="291290"/>
                    <a:pt x="88149" y="161948"/>
                  </a:cubicBezTo>
                  <a:lnTo>
                    <a:pt x="9632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5" name="EF.PR.2">
              <a:extLst>
                <a:ext uri="{FF2B5EF4-FFF2-40B4-BE49-F238E27FC236}">
                  <a16:creationId xmlns:a16="http://schemas.microsoft.com/office/drawing/2014/main" id="{00000000-0008-0000-0800-000031010000}"/>
                </a:ext>
              </a:extLst>
            </xdr:cNvPr>
            <xdr:cNvSpPr/>
          </xdr:nvSpPr>
          <xdr:spPr>
            <a:xfrm>
              <a:off x="3908105" y="3161858"/>
              <a:ext cx="500871" cy="407622"/>
            </a:xfrm>
            <a:custGeom>
              <a:avLst/>
              <a:gdLst>
                <a:gd name="connsiteX0" fmla="*/ 46726 w 500871"/>
                <a:gd name="connsiteY0" fmla="*/ 0 h 407622"/>
                <a:gd name="connsiteX1" fmla="*/ 496698 w 500871"/>
                <a:gd name="connsiteY1" fmla="*/ 516 h 407622"/>
                <a:gd name="connsiteX2" fmla="*/ 500871 w 500871"/>
                <a:gd name="connsiteY2" fmla="*/ 521 h 407622"/>
                <a:gd name="connsiteX3" fmla="*/ 495268 w 500871"/>
                <a:gd name="connsiteY3" fmla="*/ 111479 h 407622"/>
                <a:gd name="connsiteX4" fmla="*/ 445126 w 500871"/>
                <a:gd name="connsiteY4" fmla="*/ 357337 h 407622"/>
                <a:gd name="connsiteX5" fmla="*/ 426722 w 500871"/>
                <a:gd name="connsiteY5" fmla="*/ 407622 h 407622"/>
                <a:gd name="connsiteX6" fmla="*/ 425173 w 500871"/>
                <a:gd name="connsiteY6" fmla="*/ 407086 h 407622"/>
                <a:gd name="connsiteX7" fmla="*/ 1 w 500871"/>
                <a:gd name="connsiteY7" fmla="*/ 259809 h 407622"/>
                <a:gd name="connsiteX8" fmla="*/ 1 w 500871"/>
                <a:gd name="connsiteY8" fmla="*/ 259809 h 407622"/>
                <a:gd name="connsiteX9" fmla="*/ 0 w 500871"/>
                <a:gd name="connsiteY9" fmla="*/ 259809 h 407622"/>
                <a:gd name="connsiteX10" fmla="*/ 4765 w 500871"/>
                <a:gd name="connsiteY10" fmla="*/ 247933 h 407622"/>
                <a:gd name="connsiteX11" fmla="*/ 43142 w 500871"/>
                <a:gd name="connsiteY11" fmla="*/ 70960 h 407622"/>
                <a:gd name="connsiteX12" fmla="*/ 46726 w 500871"/>
                <a:gd name="connsiteY12" fmla="*/ 0 h 40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00871" h="407622">
                  <a:moveTo>
                    <a:pt x="46726" y="0"/>
                  </a:moveTo>
                  <a:lnTo>
                    <a:pt x="496698" y="516"/>
                  </a:lnTo>
                  <a:lnTo>
                    <a:pt x="500871" y="521"/>
                  </a:lnTo>
                  <a:lnTo>
                    <a:pt x="495268" y="111479"/>
                  </a:lnTo>
                  <a:cubicBezTo>
                    <a:pt x="486665" y="196194"/>
                    <a:pt x="469669" y="278428"/>
                    <a:pt x="445126" y="357337"/>
                  </a:cubicBezTo>
                  <a:lnTo>
                    <a:pt x="426722" y="407622"/>
                  </a:lnTo>
                  <a:lnTo>
                    <a:pt x="425173" y="407086"/>
                  </a:lnTo>
                  <a:lnTo>
                    <a:pt x="1" y="259809"/>
                  </a:lnTo>
                  <a:lnTo>
                    <a:pt x="1" y="259809"/>
                  </a:lnTo>
                  <a:lnTo>
                    <a:pt x="0" y="259809"/>
                  </a:lnTo>
                  <a:lnTo>
                    <a:pt x="4765" y="247933"/>
                  </a:lnTo>
                  <a:cubicBezTo>
                    <a:pt x="23870" y="191476"/>
                    <a:pt x="36920" y="132227"/>
                    <a:pt x="43142" y="70960"/>
                  </a:cubicBezTo>
                  <a:lnTo>
                    <a:pt x="46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6" name="EF.HA.2">
              <a:extLst>
                <a:ext uri="{FF2B5EF4-FFF2-40B4-BE49-F238E27FC236}">
                  <a16:creationId xmlns:a16="http://schemas.microsoft.com/office/drawing/2014/main" id="{00000000-0008-0000-0800-000032010000}"/>
                </a:ext>
              </a:extLst>
            </xdr:cNvPr>
            <xdr:cNvSpPr/>
          </xdr:nvSpPr>
          <xdr:spPr>
            <a:xfrm>
              <a:off x="3779288" y="3421667"/>
              <a:ext cx="555538" cy="508540"/>
            </a:xfrm>
            <a:custGeom>
              <a:avLst/>
              <a:gdLst>
                <a:gd name="connsiteX0" fmla="*/ 128818 w 555538"/>
                <a:gd name="connsiteY0" fmla="*/ 0 h 508540"/>
                <a:gd name="connsiteX1" fmla="*/ 553989 w 555538"/>
                <a:gd name="connsiteY1" fmla="*/ 147277 h 508540"/>
                <a:gd name="connsiteX2" fmla="*/ 555538 w 555538"/>
                <a:gd name="connsiteY2" fmla="*/ 147814 h 508540"/>
                <a:gd name="connsiteX3" fmla="*/ 531573 w 555538"/>
                <a:gd name="connsiteY3" fmla="*/ 213291 h 508540"/>
                <a:gd name="connsiteX4" fmla="*/ 415402 w 555538"/>
                <a:gd name="connsiteY4" fmla="*/ 427320 h 508540"/>
                <a:gd name="connsiteX5" fmla="*/ 354667 w 555538"/>
                <a:gd name="connsiteY5" fmla="*/ 508540 h 508540"/>
                <a:gd name="connsiteX6" fmla="*/ 354557 w 555538"/>
                <a:gd name="connsiteY6" fmla="*/ 508454 h 508540"/>
                <a:gd name="connsiteX7" fmla="*/ 0 w 555538"/>
                <a:gd name="connsiteY7" fmla="*/ 231652 h 508540"/>
                <a:gd name="connsiteX8" fmla="*/ 9347 w 555538"/>
                <a:gd name="connsiteY8" fmla="*/ 220729 h 508540"/>
                <a:gd name="connsiteX9" fmla="*/ 100481 w 555538"/>
                <a:gd name="connsiteY9" fmla="*/ 70619 h 508540"/>
                <a:gd name="connsiteX10" fmla="*/ 128818 w 555538"/>
                <a:gd name="connsiteY10" fmla="*/ 0 h 508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538" h="508540">
                  <a:moveTo>
                    <a:pt x="128818" y="0"/>
                  </a:moveTo>
                  <a:lnTo>
                    <a:pt x="553989" y="147277"/>
                  </a:lnTo>
                  <a:lnTo>
                    <a:pt x="555538" y="147814"/>
                  </a:lnTo>
                  <a:lnTo>
                    <a:pt x="531573" y="213291"/>
                  </a:lnTo>
                  <a:cubicBezTo>
                    <a:pt x="499694" y="288663"/>
                    <a:pt x="460688" y="360288"/>
                    <a:pt x="415402" y="427320"/>
                  </a:cubicBezTo>
                  <a:lnTo>
                    <a:pt x="354667" y="508540"/>
                  </a:lnTo>
                  <a:lnTo>
                    <a:pt x="354557" y="508454"/>
                  </a:lnTo>
                  <a:lnTo>
                    <a:pt x="0" y="231652"/>
                  </a:lnTo>
                  <a:lnTo>
                    <a:pt x="9347" y="220729"/>
                  </a:lnTo>
                  <a:cubicBezTo>
                    <a:pt x="44879" y="174386"/>
                    <a:pt x="75514" y="124092"/>
                    <a:pt x="100481" y="70619"/>
                  </a:cubicBezTo>
                  <a:lnTo>
                    <a:pt x="12881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7" name="Freeform 306">
              <a:extLst>
                <a:ext uri="{FF2B5EF4-FFF2-40B4-BE49-F238E27FC236}">
                  <a16:creationId xmlns:a16="http://schemas.microsoft.com/office/drawing/2014/main" id="{00000000-0008-0000-0800-000033010000}"/>
                </a:ext>
              </a:extLst>
            </xdr:cNvPr>
            <xdr:cNvSpPr/>
          </xdr:nvSpPr>
          <xdr:spPr>
            <a:xfrm>
              <a:off x="4334826" y="3569480"/>
              <a:ext cx="423624" cy="146740"/>
            </a:xfrm>
            <a:custGeom>
              <a:avLst/>
              <a:gdLst>
                <a:gd name="connsiteX0" fmla="*/ 1 w 423624"/>
                <a:gd name="connsiteY0" fmla="*/ 0 h 146740"/>
                <a:gd name="connsiteX1" fmla="*/ 423624 w 423624"/>
                <a:gd name="connsiteY1" fmla="*/ 146740 h 146740"/>
                <a:gd name="connsiteX2" fmla="*/ 423624 w 423624"/>
                <a:gd name="connsiteY2" fmla="*/ 146740 h 146740"/>
                <a:gd name="connsiteX3" fmla="*/ 0 w 423624"/>
                <a:gd name="connsiteY3" fmla="*/ 1 h 146740"/>
                <a:gd name="connsiteX4" fmla="*/ 1 w 423624"/>
                <a:gd name="connsiteY4" fmla="*/ 0 h 1467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3624" h="146740">
                  <a:moveTo>
                    <a:pt x="1" y="0"/>
                  </a:moveTo>
                  <a:lnTo>
                    <a:pt x="423624" y="146740"/>
                  </a:lnTo>
                  <a:lnTo>
                    <a:pt x="423624" y="146740"/>
                  </a:ln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8" name="EF.RS.2">
              <a:extLst>
                <a:ext uri="{FF2B5EF4-FFF2-40B4-BE49-F238E27FC236}">
                  <a16:creationId xmlns:a16="http://schemas.microsoft.com/office/drawing/2014/main" id="{00000000-0008-0000-0800-000034010000}"/>
                </a:ext>
              </a:extLst>
            </xdr:cNvPr>
            <xdr:cNvSpPr/>
          </xdr:nvSpPr>
          <xdr:spPr>
            <a:xfrm>
              <a:off x="3571349" y="3653319"/>
              <a:ext cx="562606" cy="564486"/>
            </a:xfrm>
            <a:custGeom>
              <a:avLst/>
              <a:gdLst>
                <a:gd name="connsiteX0" fmla="*/ 207938 w 562606"/>
                <a:gd name="connsiteY0" fmla="*/ 0 h 564486"/>
                <a:gd name="connsiteX1" fmla="*/ 562495 w 562606"/>
                <a:gd name="connsiteY1" fmla="*/ 276802 h 564486"/>
                <a:gd name="connsiteX2" fmla="*/ 562606 w 562606"/>
                <a:gd name="connsiteY2" fmla="*/ 276888 h 564486"/>
                <a:gd name="connsiteX3" fmla="*/ 550806 w 562606"/>
                <a:gd name="connsiteY3" fmla="*/ 292667 h 564486"/>
                <a:gd name="connsiteX4" fmla="*/ 283007 w 562606"/>
                <a:gd name="connsiteY4" fmla="*/ 536002 h 564486"/>
                <a:gd name="connsiteX5" fmla="*/ 236122 w 562606"/>
                <a:gd name="connsiteY5" fmla="*/ 564486 h 564486"/>
                <a:gd name="connsiteX6" fmla="*/ 0 w 562606"/>
                <a:gd name="connsiteY6" fmla="*/ 182980 h 564486"/>
                <a:gd name="connsiteX7" fmla="*/ 26958 w 562606"/>
                <a:gd name="connsiteY7" fmla="*/ 168347 h 564486"/>
                <a:gd name="connsiteX8" fmla="*/ 160413 w 562606"/>
                <a:gd name="connsiteY8" fmla="*/ 55534 h 564486"/>
                <a:gd name="connsiteX9" fmla="*/ 160414 w 562606"/>
                <a:gd name="connsiteY9" fmla="*/ 55534 h 564486"/>
                <a:gd name="connsiteX10" fmla="*/ 160414 w 562606"/>
                <a:gd name="connsiteY10" fmla="*/ 55533 h 564486"/>
                <a:gd name="connsiteX11" fmla="*/ 207938 w 562606"/>
                <a:gd name="connsiteY11" fmla="*/ 0 h 564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62606" h="564486">
                  <a:moveTo>
                    <a:pt x="207938" y="0"/>
                  </a:moveTo>
                  <a:lnTo>
                    <a:pt x="562495" y="276802"/>
                  </a:lnTo>
                  <a:lnTo>
                    <a:pt x="562606" y="276888"/>
                  </a:lnTo>
                  <a:lnTo>
                    <a:pt x="550806" y="292667"/>
                  </a:lnTo>
                  <a:cubicBezTo>
                    <a:pt x="473772" y="386011"/>
                    <a:pt x="383556" y="468073"/>
                    <a:pt x="283007" y="536002"/>
                  </a:cubicBezTo>
                  <a:lnTo>
                    <a:pt x="236122" y="564486"/>
                  </a:lnTo>
                  <a:lnTo>
                    <a:pt x="0" y="182980"/>
                  </a:lnTo>
                  <a:lnTo>
                    <a:pt x="26958" y="168347"/>
                  </a:lnTo>
                  <a:cubicBezTo>
                    <a:pt x="75437" y="135595"/>
                    <a:pt x="120180" y="97733"/>
                    <a:pt x="160413" y="55534"/>
                  </a:cubicBezTo>
                  <a:lnTo>
                    <a:pt x="160414" y="55534"/>
                  </a:lnTo>
                  <a:lnTo>
                    <a:pt x="160414" y="55533"/>
                  </a:lnTo>
                  <a:lnTo>
                    <a:pt x="20793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9" name="EF.PR.3">
              <a:extLst>
                <a:ext uri="{FF2B5EF4-FFF2-40B4-BE49-F238E27FC236}">
                  <a16:creationId xmlns:a16="http://schemas.microsoft.com/office/drawing/2014/main" id="{00000000-0008-0000-0800-000035010000}"/>
                </a:ext>
              </a:extLst>
            </xdr:cNvPr>
            <xdr:cNvSpPr/>
          </xdr:nvSpPr>
          <xdr:spPr>
            <a:xfrm>
              <a:off x="4334827" y="3162380"/>
              <a:ext cx="519950" cy="553841"/>
            </a:xfrm>
            <a:custGeom>
              <a:avLst/>
              <a:gdLst>
                <a:gd name="connsiteX0" fmla="*/ 74149 w 519950"/>
                <a:gd name="connsiteY0" fmla="*/ 0 h 553841"/>
                <a:gd name="connsiteX1" fmla="*/ 519950 w 519950"/>
                <a:gd name="connsiteY1" fmla="*/ 511 h 553841"/>
                <a:gd name="connsiteX2" fmla="*/ 511772 w 519950"/>
                <a:gd name="connsiteY2" fmla="*/ 162459 h 553841"/>
                <a:gd name="connsiteX3" fmla="*/ 430754 w 519950"/>
                <a:gd name="connsiteY3" fmla="*/ 536068 h 553841"/>
                <a:gd name="connsiteX4" fmla="*/ 423623 w 519950"/>
                <a:gd name="connsiteY4" fmla="*/ 553841 h 553841"/>
                <a:gd name="connsiteX5" fmla="*/ 0 w 519950"/>
                <a:gd name="connsiteY5" fmla="*/ 407101 h 553841"/>
                <a:gd name="connsiteX6" fmla="*/ 18404 w 519950"/>
                <a:gd name="connsiteY6" fmla="*/ 356816 h 553841"/>
                <a:gd name="connsiteX7" fmla="*/ 68546 w 519950"/>
                <a:gd name="connsiteY7" fmla="*/ 110958 h 553841"/>
                <a:gd name="connsiteX8" fmla="*/ 74149 w 519950"/>
                <a:gd name="connsiteY8" fmla="*/ 0 h 553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950" h="553841">
                  <a:moveTo>
                    <a:pt x="74149" y="0"/>
                  </a:moveTo>
                  <a:lnTo>
                    <a:pt x="519950" y="511"/>
                  </a:lnTo>
                  <a:lnTo>
                    <a:pt x="511772" y="162459"/>
                  </a:lnTo>
                  <a:cubicBezTo>
                    <a:pt x="498637" y="291801"/>
                    <a:pt x="471087" y="416881"/>
                    <a:pt x="430754" y="536068"/>
                  </a:cubicBezTo>
                  <a:lnTo>
                    <a:pt x="423623" y="553841"/>
                  </a:lnTo>
                  <a:lnTo>
                    <a:pt x="0" y="407101"/>
                  </a:lnTo>
                  <a:lnTo>
                    <a:pt x="18404" y="356816"/>
                  </a:lnTo>
                  <a:cubicBezTo>
                    <a:pt x="42947" y="277907"/>
                    <a:pt x="59943" y="195673"/>
                    <a:pt x="68546" y="110958"/>
                  </a:cubicBezTo>
                  <a:lnTo>
                    <a:pt x="7414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0" name="Freeform 309">
              <a:extLst>
                <a:ext uri="{FF2B5EF4-FFF2-40B4-BE49-F238E27FC236}">
                  <a16:creationId xmlns:a16="http://schemas.microsoft.com/office/drawing/2014/main" id="{00000000-0008-0000-0800-000036010000}"/>
                </a:ext>
              </a:extLst>
            </xdr:cNvPr>
            <xdr:cNvSpPr/>
          </xdr:nvSpPr>
          <xdr:spPr>
            <a:xfrm>
              <a:off x="3908106" y="3421667"/>
              <a:ext cx="426721" cy="147814"/>
            </a:xfrm>
            <a:custGeom>
              <a:avLst/>
              <a:gdLst>
                <a:gd name="connsiteX0" fmla="*/ 0 w 426721"/>
                <a:gd name="connsiteY0" fmla="*/ 0 h 147814"/>
                <a:gd name="connsiteX1" fmla="*/ 425172 w 426721"/>
                <a:gd name="connsiteY1" fmla="*/ 147277 h 147814"/>
                <a:gd name="connsiteX2" fmla="*/ 426721 w 426721"/>
                <a:gd name="connsiteY2" fmla="*/ 147813 h 147814"/>
                <a:gd name="connsiteX3" fmla="*/ 426720 w 426721"/>
                <a:gd name="connsiteY3" fmla="*/ 147814 h 147814"/>
                <a:gd name="connsiteX4" fmla="*/ 425171 w 426721"/>
                <a:gd name="connsiteY4" fmla="*/ 147277 h 147814"/>
                <a:gd name="connsiteX5" fmla="*/ 0 w 426721"/>
                <a:gd name="connsiteY5" fmla="*/ 0 h 147814"/>
                <a:gd name="connsiteX6" fmla="*/ 0 w 426721"/>
                <a:gd name="connsiteY6" fmla="*/ 0 h 1478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721" h="147814">
                  <a:moveTo>
                    <a:pt x="0" y="0"/>
                  </a:moveTo>
                  <a:lnTo>
                    <a:pt x="425172" y="147277"/>
                  </a:lnTo>
                  <a:lnTo>
                    <a:pt x="426721" y="147813"/>
                  </a:lnTo>
                  <a:lnTo>
                    <a:pt x="426720" y="147814"/>
                  </a:lnTo>
                  <a:lnTo>
                    <a:pt x="425171" y="147277"/>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1" name="EF.HA.3">
              <a:extLst>
                <a:ext uri="{FF2B5EF4-FFF2-40B4-BE49-F238E27FC236}">
                  <a16:creationId xmlns:a16="http://schemas.microsoft.com/office/drawing/2014/main" id="{00000000-0008-0000-0800-000037010000}"/>
                </a:ext>
              </a:extLst>
            </xdr:cNvPr>
            <xdr:cNvSpPr/>
          </xdr:nvSpPr>
          <xdr:spPr>
            <a:xfrm>
              <a:off x="4133955" y="3569481"/>
              <a:ext cx="624496" cy="637442"/>
            </a:xfrm>
            <a:custGeom>
              <a:avLst/>
              <a:gdLst>
                <a:gd name="connsiteX0" fmla="*/ 200871 w 624496"/>
                <a:gd name="connsiteY0" fmla="*/ 0 h 637442"/>
                <a:gd name="connsiteX1" fmla="*/ 624495 w 624496"/>
                <a:gd name="connsiteY1" fmla="*/ 146739 h 637442"/>
                <a:gd name="connsiteX2" fmla="*/ 624495 w 624496"/>
                <a:gd name="connsiteY2" fmla="*/ 146739 h 637442"/>
                <a:gd name="connsiteX3" fmla="*/ 624496 w 624496"/>
                <a:gd name="connsiteY3" fmla="*/ 146739 h 637442"/>
                <a:gd name="connsiteX4" fmla="*/ 561744 w 624496"/>
                <a:gd name="connsiteY4" fmla="*/ 303123 h 637442"/>
                <a:gd name="connsiteX5" fmla="*/ 369352 w 624496"/>
                <a:gd name="connsiteY5" fmla="*/ 620022 h 637442"/>
                <a:gd name="connsiteX6" fmla="*/ 354445 w 624496"/>
                <a:gd name="connsiteY6" fmla="*/ 637442 h 637442"/>
                <a:gd name="connsiteX7" fmla="*/ 0 w 624496"/>
                <a:gd name="connsiteY7" fmla="*/ 360726 h 637442"/>
                <a:gd name="connsiteX8" fmla="*/ 60735 w 624496"/>
                <a:gd name="connsiteY8" fmla="*/ 279506 h 637442"/>
                <a:gd name="connsiteX9" fmla="*/ 176906 w 624496"/>
                <a:gd name="connsiteY9" fmla="*/ 65477 h 637442"/>
                <a:gd name="connsiteX10" fmla="*/ 200871 w 624496"/>
                <a:gd name="connsiteY10" fmla="*/ 0 h 6374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24496" h="637442">
                  <a:moveTo>
                    <a:pt x="200871" y="0"/>
                  </a:moveTo>
                  <a:lnTo>
                    <a:pt x="624495" y="146739"/>
                  </a:lnTo>
                  <a:lnTo>
                    <a:pt x="624495" y="146739"/>
                  </a:lnTo>
                  <a:lnTo>
                    <a:pt x="624496" y="146739"/>
                  </a:lnTo>
                  <a:lnTo>
                    <a:pt x="561744" y="303123"/>
                  </a:lnTo>
                  <a:cubicBezTo>
                    <a:pt x="509037" y="416009"/>
                    <a:pt x="444362" y="522186"/>
                    <a:pt x="369352" y="620022"/>
                  </a:cubicBezTo>
                  <a:lnTo>
                    <a:pt x="354445" y="637442"/>
                  </a:lnTo>
                  <a:lnTo>
                    <a:pt x="0" y="360726"/>
                  </a:lnTo>
                  <a:lnTo>
                    <a:pt x="60735" y="279506"/>
                  </a:lnTo>
                  <a:cubicBezTo>
                    <a:pt x="106021" y="212474"/>
                    <a:pt x="145027" y="140849"/>
                    <a:pt x="176906" y="65477"/>
                  </a:cubicBezTo>
                  <a:lnTo>
                    <a:pt x="2008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2" name="EF.RS.3">
              <a:extLst>
                <a:ext uri="{FF2B5EF4-FFF2-40B4-BE49-F238E27FC236}">
                  <a16:creationId xmlns:a16="http://schemas.microsoft.com/office/drawing/2014/main" id="{00000000-0008-0000-0800-000038010000}"/>
                </a:ext>
              </a:extLst>
            </xdr:cNvPr>
            <xdr:cNvSpPr/>
          </xdr:nvSpPr>
          <xdr:spPr>
            <a:xfrm>
              <a:off x="3807471" y="3930207"/>
              <a:ext cx="680928" cy="671888"/>
            </a:xfrm>
            <a:custGeom>
              <a:avLst/>
              <a:gdLst>
                <a:gd name="connsiteX0" fmla="*/ 326484 w 680928"/>
                <a:gd name="connsiteY0" fmla="*/ 0 h 671888"/>
                <a:gd name="connsiteX1" fmla="*/ 680928 w 680928"/>
                <a:gd name="connsiteY1" fmla="*/ 276716 h 671888"/>
                <a:gd name="connsiteX2" fmla="*/ 575772 w 680928"/>
                <a:gd name="connsiteY2" fmla="*/ 399591 h 671888"/>
                <a:gd name="connsiteX3" fmla="*/ 294034 w 680928"/>
                <a:gd name="connsiteY3" fmla="*/ 637752 h 671888"/>
                <a:gd name="connsiteX4" fmla="*/ 237846 w 680928"/>
                <a:gd name="connsiteY4" fmla="*/ 671887 h 671888"/>
                <a:gd name="connsiteX5" fmla="*/ 237847 w 680928"/>
                <a:gd name="connsiteY5" fmla="*/ 671888 h 671888"/>
                <a:gd name="connsiteX6" fmla="*/ 237846 w 680928"/>
                <a:gd name="connsiteY6" fmla="*/ 671888 h 671888"/>
                <a:gd name="connsiteX7" fmla="*/ 1254 w 680928"/>
                <a:gd name="connsiteY7" fmla="*/ 289624 h 671888"/>
                <a:gd name="connsiteX8" fmla="*/ 0 w 680928"/>
                <a:gd name="connsiteY8" fmla="*/ 287598 h 671888"/>
                <a:gd name="connsiteX9" fmla="*/ 46885 w 680928"/>
                <a:gd name="connsiteY9" fmla="*/ 259114 h 671888"/>
                <a:gd name="connsiteX10" fmla="*/ 314684 w 680928"/>
                <a:gd name="connsiteY10" fmla="*/ 15779 h 671888"/>
                <a:gd name="connsiteX11" fmla="*/ 326484 w 680928"/>
                <a:gd name="connsiteY11" fmla="*/ 0 h 6718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680928" h="671888">
                  <a:moveTo>
                    <a:pt x="326484" y="0"/>
                  </a:moveTo>
                  <a:lnTo>
                    <a:pt x="680928" y="276716"/>
                  </a:lnTo>
                  <a:lnTo>
                    <a:pt x="575772" y="399591"/>
                  </a:lnTo>
                  <a:cubicBezTo>
                    <a:pt x="490835" y="488679"/>
                    <a:pt x="396378" y="568610"/>
                    <a:pt x="294034" y="637752"/>
                  </a:cubicBezTo>
                  <a:lnTo>
                    <a:pt x="237846" y="671887"/>
                  </a:lnTo>
                  <a:lnTo>
                    <a:pt x="237847" y="671888"/>
                  </a:lnTo>
                  <a:lnTo>
                    <a:pt x="237846" y="671888"/>
                  </a:lnTo>
                  <a:lnTo>
                    <a:pt x="1254" y="289624"/>
                  </a:lnTo>
                  <a:lnTo>
                    <a:pt x="0" y="287598"/>
                  </a:lnTo>
                  <a:lnTo>
                    <a:pt x="46885" y="259114"/>
                  </a:lnTo>
                  <a:cubicBezTo>
                    <a:pt x="147434" y="191185"/>
                    <a:pt x="237650" y="109123"/>
                    <a:pt x="314684" y="15779"/>
                  </a:cubicBezTo>
                  <a:lnTo>
                    <a:pt x="32648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3" name="Freeform 312">
              <a:extLst>
                <a:ext uri="{FF2B5EF4-FFF2-40B4-BE49-F238E27FC236}">
                  <a16:creationId xmlns:a16="http://schemas.microsoft.com/office/drawing/2014/main" id="{00000000-0008-0000-0800-000039010000}"/>
                </a:ext>
              </a:extLst>
            </xdr:cNvPr>
            <xdr:cNvSpPr/>
          </xdr:nvSpPr>
          <xdr:spPr>
            <a:xfrm>
              <a:off x="3731763" y="3653319"/>
              <a:ext cx="47524" cy="55535"/>
            </a:xfrm>
            <a:custGeom>
              <a:avLst/>
              <a:gdLst>
                <a:gd name="connsiteX0" fmla="*/ 47524 w 47524"/>
                <a:gd name="connsiteY0" fmla="*/ 0 h 55535"/>
                <a:gd name="connsiteX1" fmla="*/ 47524 w 47524"/>
                <a:gd name="connsiteY1" fmla="*/ 1 h 55535"/>
                <a:gd name="connsiteX2" fmla="*/ 0 w 47524"/>
                <a:gd name="connsiteY2" fmla="*/ 55534 h 55535"/>
                <a:gd name="connsiteX3" fmla="*/ 0 w 47524"/>
                <a:gd name="connsiteY3" fmla="*/ 55535 h 55535"/>
                <a:gd name="connsiteX4" fmla="*/ 47524 w 47524"/>
                <a:gd name="connsiteY4" fmla="*/ 0 h 55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7524" h="55535">
                  <a:moveTo>
                    <a:pt x="47524" y="0"/>
                  </a:moveTo>
                  <a:lnTo>
                    <a:pt x="47524" y="1"/>
                  </a:lnTo>
                  <a:lnTo>
                    <a:pt x="0" y="55534"/>
                  </a:lnTo>
                  <a:lnTo>
                    <a:pt x="0" y="55535"/>
                  </a:lnTo>
                  <a:lnTo>
                    <a:pt x="4752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4" name="EF.HA.4">
              <a:extLst>
                <a:ext uri="{FF2B5EF4-FFF2-40B4-BE49-F238E27FC236}">
                  <a16:creationId xmlns:a16="http://schemas.microsoft.com/office/drawing/2014/main" id="{00000000-0008-0000-0800-00003A010000}"/>
                </a:ext>
              </a:extLst>
            </xdr:cNvPr>
            <xdr:cNvSpPr/>
          </xdr:nvSpPr>
          <xdr:spPr>
            <a:xfrm>
              <a:off x="4488399" y="3716220"/>
              <a:ext cx="695224" cy="767506"/>
            </a:xfrm>
            <a:custGeom>
              <a:avLst/>
              <a:gdLst>
                <a:gd name="connsiteX0" fmla="*/ 270051 w 695224"/>
                <a:gd name="connsiteY0" fmla="*/ 0 h 767506"/>
                <a:gd name="connsiteX1" fmla="*/ 695224 w 695224"/>
                <a:gd name="connsiteY1" fmla="*/ 147276 h 767506"/>
                <a:gd name="connsiteX2" fmla="*/ 615266 w 695224"/>
                <a:gd name="connsiteY2" fmla="*/ 346543 h 767506"/>
                <a:gd name="connsiteX3" fmla="*/ 372243 w 695224"/>
                <a:gd name="connsiteY3" fmla="*/ 746837 h 767506"/>
                <a:gd name="connsiteX4" fmla="*/ 354555 w 695224"/>
                <a:gd name="connsiteY4" fmla="*/ 767506 h 767506"/>
                <a:gd name="connsiteX5" fmla="*/ 0 w 695224"/>
                <a:gd name="connsiteY5" fmla="*/ 490704 h 767506"/>
                <a:gd name="connsiteX6" fmla="*/ 14907 w 695224"/>
                <a:gd name="connsiteY6" fmla="*/ 473284 h 767506"/>
                <a:gd name="connsiteX7" fmla="*/ 207299 w 695224"/>
                <a:gd name="connsiteY7" fmla="*/ 156385 h 767506"/>
                <a:gd name="connsiteX8" fmla="*/ 270051 w 695224"/>
                <a:gd name="connsiteY8" fmla="*/ 0 h 767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5224" h="767506">
                  <a:moveTo>
                    <a:pt x="270051" y="0"/>
                  </a:moveTo>
                  <a:lnTo>
                    <a:pt x="695224" y="147276"/>
                  </a:lnTo>
                  <a:lnTo>
                    <a:pt x="615266" y="346543"/>
                  </a:lnTo>
                  <a:cubicBezTo>
                    <a:pt x="548688" y="489136"/>
                    <a:pt x="466993" y="623255"/>
                    <a:pt x="372243" y="746837"/>
                  </a:cubicBezTo>
                  <a:lnTo>
                    <a:pt x="354555" y="767506"/>
                  </a:lnTo>
                  <a:lnTo>
                    <a:pt x="0" y="490704"/>
                  </a:lnTo>
                  <a:lnTo>
                    <a:pt x="14907" y="473284"/>
                  </a:lnTo>
                  <a:cubicBezTo>
                    <a:pt x="89917" y="375448"/>
                    <a:pt x="154592" y="269271"/>
                    <a:pt x="207299" y="156385"/>
                  </a:cubicBezTo>
                  <a:lnTo>
                    <a:pt x="2700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5" name="EF.HA.5">
              <a:extLst>
                <a:ext uri="{FF2B5EF4-FFF2-40B4-BE49-F238E27FC236}">
                  <a16:creationId xmlns:a16="http://schemas.microsoft.com/office/drawing/2014/main" id="{00000000-0008-0000-0800-00003B010000}"/>
                </a:ext>
              </a:extLst>
            </xdr:cNvPr>
            <xdr:cNvSpPr/>
          </xdr:nvSpPr>
          <xdr:spPr>
            <a:xfrm>
              <a:off x="4842955" y="3863497"/>
              <a:ext cx="851558" cy="952392"/>
            </a:xfrm>
            <a:custGeom>
              <a:avLst/>
              <a:gdLst>
                <a:gd name="connsiteX0" fmla="*/ 340669 w 851558"/>
                <a:gd name="connsiteY0" fmla="*/ 0 h 952392"/>
                <a:gd name="connsiteX1" fmla="*/ 851558 w 851558"/>
                <a:gd name="connsiteY1" fmla="*/ 176967 h 952392"/>
                <a:gd name="connsiteX2" fmla="*/ 809104 w 851558"/>
                <a:gd name="connsiteY2" fmla="*/ 291830 h 952392"/>
                <a:gd name="connsiteX3" fmla="*/ 446492 w 851558"/>
                <a:gd name="connsiteY3" fmla="*/ 927824 h 952392"/>
                <a:gd name="connsiteX4" fmla="*/ 425467 w 851558"/>
                <a:gd name="connsiteY4" fmla="*/ 952392 h 952392"/>
                <a:gd name="connsiteX5" fmla="*/ 0 w 851558"/>
                <a:gd name="connsiteY5" fmla="*/ 620229 h 952392"/>
                <a:gd name="connsiteX6" fmla="*/ 17688 w 851558"/>
                <a:gd name="connsiteY6" fmla="*/ 599560 h 952392"/>
                <a:gd name="connsiteX7" fmla="*/ 260711 w 851558"/>
                <a:gd name="connsiteY7" fmla="*/ 199266 h 952392"/>
                <a:gd name="connsiteX8" fmla="*/ 340669 w 851558"/>
                <a:gd name="connsiteY8" fmla="*/ 0 h 9523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51558" h="952392">
                  <a:moveTo>
                    <a:pt x="340669" y="0"/>
                  </a:moveTo>
                  <a:lnTo>
                    <a:pt x="851558" y="176967"/>
                  </a:lnTo>
                  <a:lnTo>
                    <a:pt x="809104" y="291830"/>
                  </a:lnTo>
                  <a:cubicBezTo>
                    <a:pt x="717086" y="521051"/>
                    <a:pt x="594538" y="734727"/>
                    <a:pt x="446492" y="927824"/>
                  </a:cubicBezTo>
                  <a:lnTo>
                    <a:pt x="425467" y="952392"/>
                  </a:lnTo>
                  <a:lnTo>
                    <a:pt x="0" y="620229"/>
                  </a:lnTo>
                  <a:lnTo>
                    <a:pt x="17688" y="599560"/>
                  </a:lnTo>
                  <a:cubicBezTo>
                    <a:pt x="112438" y="475978"/>
                    <a:pt x="194133" y="341859"/>
                    <a:pt x="260711" y="199266"/>
                  </a:cubicBezTo>
                  <a:lnTo>
                    <a:pt x="3406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6" name="Freeform 315">
              <a:extLst>
                <a:ext uri="{FF2B5EF4-FFF2-40B4-BE49-F238E27FC236}">
                  <a16:creationId xmlns:a16="http://schemas.microsoft.com/office/drawing/2014/main" id="{00000000-0008-0000-0800-00003C010000}"/>
                </a:ext>
              </a:extLst>
            </xdr:cNvPr>
            <xdr:cNvSpPr/>
          </xdr:nvSpPr>
          <xdr:spPr>
            <a:xfrm>
              <a:off x="4045317" y="4206923"/>
              <a:ext cx="443082" cy="395172"/>
            </a:xfrm>
            <a:custGeom>
              <a:avLst/>
              <a:gdLst>
                <a:gd name="connsiteX0" fmla="*/ 443082 w 443082"/>
                <a:gd name="connsiteY0" fmla="*/ 0 h 395172"/>
                <a:gd name="connsiteX1" fmla="*/ 443082 w 443082"/>
                <a:gd name="connsiteY1" fmla="*/ 1 h 395172"/>
                <a:gd name="connsiteX2" fmla="*/ 337926 w 443082"/>
                <a:gd name="connsiteY2" fmla="*/ 122876 h 395172"/>
                <a:gd name="connsiteX3" fmla="*/ 56188 w 443082"/>
                <a:gd name="connsiteY3" fmla="*/ 361037 h 395172"/>
                <a:gd name="connsiteX4" fmla="*/ 1 w 443082"/>
                <a:gd name="connsiteY4" fmla="*/ 395172 h 395172"/>
                <a:gd name="connsiteX5" fmla="*/ 0 w 443082"/>
                <a:gd name="connsiteY5" fmla="*/ 395171 h 395172"/>
                <a:gd name="connsiteX6" fmla="*/ 56188 w 443082"/>
                <a:gd name="connsiteY6" fmla="*/ 361036 h 395172"/>
                <a:gd name="connsiteX7" fmla="*/ 337926 w 443082"/>
                <a:gd name="connsiteY7" fmla="*/ 122875 h 395172"/>
                <a:gd name="connsiteX8" fmla="*/ 443082 w 443082"/>
                <a:gd name="connsiteY8" fmla="*/ 0 h 3951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3082" h="395172">
                  <a:moveTo>
                    <a:pt x="443082" y="0"/>
                  </a:moveTo>
                  <a:lnTo>
                    <a:pt x="443082" y="1"/>
                  </a:lnTo>
                  <a:lnTo>
                    <a:pt x="337926" y="122876"/>
                  </a:lnTo>
                  <a:cubicBezTo>
                    <a:pt x="252989" y="211964"/>
                    <a:pt x="158532" y="291895"/>
                    <a:pt x="56188" y="361037"/>
                  </a:cubicBezTo>
                  <a:lnTo>
                    <a:pt x="1" y="395172"/>
                  </a:lnTo>
                  <a:lnTo>
                    <a:pt x="0" y="395171"/>
                  </a:lnTo>
                  <a:lnTo>
                    <a:pt x="56188" y="361036"/>
                  </a:lnTo>
                  <a:cubicBezTo>
                    <a:pt x="158532" y="291894"/>
                    <a:pt x="252989" y="211963"/>
                    <a:pt x="337926" y="122875"/>
                  </a:cubicBezTo>
                  <a:lnTo>
                    <a:pt x="44308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7" name="CS.SM.3">
              <a:extLst>
                <a:ext uri="{FF2B5EF4-FFF2-40B4-BE49-F238E27FC236}">
                  <a16:creationId xmlns:a16="http://schemas.microsoft.com/office/drawing/2014/main" id="{00000000-0008-0000-0800-00003D010000}"/>
                </a:ext>
              </a:extLst>
            </xdr:cNvPr>
            <xdr:cNvSpPr/>
          </xdr:nvSpPr>
          <xdr:spPr>
            <a:xfrm>
              <a:off x="4339404" y="2606386"/>
              <a:ext cx="516478" cy="556504"/>
            </a:xfrm>
            <a:custGeom>
              <a:avLst/>
              <a:gdLst>
                <a:gd name="connsiteX0" fmla="*/ 431942 w 516478"/>
                <a:gd name="connsiteY0" fmla="*/ 0 h 556504"/>
                <a:gd name="connsiteX1" fmla="*/ 439600 w 516478"/>
                <a:gd name="connsiteY1" fmla="*/ 20924 h 556504"/>
                <a:gd name="connsiteX2" fmla="*/ 516478 w 516478"/>
                <a:gd name="connsiteY2" fmla="*/ 529426 h 556504"/>
                <a:gd name="connsiteX3" fmla="*/ 515111 w 516478"/>
                <a:gd name="connsiteY3" fmla="*/ 556504 h 556504"/>
                <a:gd name="connsiteX4" fmla="*/ 65401 w 516478"/>
                <a:gd name="connsiteY4" fmla="*/ 555988 h 556504"/>
                <a:gd name="connsiteX5" fmla="*/ 66026 w 516478"/>
                <a:gd name="connsiteY5" fmla="*/ 543615 h 556504"/>
                <a:gd name="connsiteX6" fmla="*/ 26358 w 516478"/>
                <a:gd name="connsiteY6" fmla="*/ 228721 h 556504"/>
                <a:gd name="connsiteX7" fmla="*/ 0 w 516478"/>
                <a:gd name="connsiteY7" fmla="*/ 147478 h 556504"/>
                <a:gd name="connsiteX8" fmla="*/ 425218 w 516478"/>
                <a:gd name="connsiteY8" fmla="*/ 2296 h 556504"/>
                <a:gd name="connsiteX9" fmla="*/ 431942 w 516478"/>
                <a:gd name="connsiteY9" fmla="*/ 0 h 5565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16478" h="556504">
                  <a:moveTo>
                    <a:pt x="431942" y="0"/>
                  </a:moveTo>
                  <a:lnTo>
                    <a:pt x="439600" y="20924"/>
                  </a:lnTo>
                  <a:cubicBezTo>
                    <a:pt x="489563" y="181560"/>
                    <a:pt x="516478" y="352350"/>
                    <a:pt x="516478" y="529426"/>
                  </a:cubicBezTo>
                  <a:lnTo>
                    <a:pt x="515111" y="556504"/>
                  </a:lnTo>
                  <a:lnTo>
                    <a:pt x="65401" y="555988"/>
                  </a:lnTo>
                  <a:lnTo>
                    <a:pt x="66026" y="543615"/>
                  </a:lnTo>
                  <a:cubicBezTo>
                    <a:pt x="66026" y="434884"/>
                    <a:pt x="52254" y="329369"/>
                    <a:pt x="26358" y="228721"/>
                  </a:cubicBezTo>
                  <a:lnTo>
                    <a:pt x="0" y="147478"/>
                  </a:lnTo>
                  <a:lnTo>
                    <a:pt x="425218" y="2296"/>
                  </a:lnTo>
                  <a:lnTo>
                    <a:pt x="4319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8" name="CS.SM.4">
              <a:extLst>
                <a:ext uri="{FF2B5EF4-FFF2-40B4-BE49-F238E27FC236}">
                  <a16:creationId xmlns:a16="http://schemas.microsoft.com/office/drawing/2014/main" id="{00000000-0008-0000-0800-00003E010000}"/>
                </a:ext>
              </a:extLst>
            </xdr:cNvPr>
            <xdr:cNvSpPr/>
          </xdr:nvSpPr>
          <xdr:spPr>
            <a:xfrm>
              <a:off x="4771346" y="2462387"/>
              <a:ext cx="534083" cy="701020"/>
            </a:xfrm>
            <a:custGeom>
              <a:avLst/>
              <a:gdLst>
                <a:gd name="connsiteX0" fmla="*/ 421751 w 534083"/>
                <a:gd name="connsiteY0" fmla="*/ 0 h 701020"/>
                <a:gd name="connsiteX1" fmla="*/ 428933 w 534083"/>
                <a:gd name="connsiteY1" fmla="*/ 20000 h 701020"/>
                <a:gd name="connsiteX2" fmla="*/ 534083 w 534083"/>
                <a:gd name="connsiteY2" fmla="*/ 687614 h 701020"/>
                <a:gd name="connsiteX3" fmla="*/ 533406 w 534083"/>
                <a:gd name="connsiteY3" fmla="*/ 701020 h 701020"/>
                <a:gd name="connsiteX4" fmla="*/ 83433 w 534083"/>
                <a:gd name="connsiteY4" fmla="*/ 700503 h 701020"/>
                <a:gd name="connsiteX5" fmla="*/ 83169 w 534083"/>
                <a:gd name="connsiteY5" fmla="*/ 700503 h 701020"/>
                <a:gd name="connsiteX6" fmla="*/ 84536 w 534083"/>
                <a:gd name="connsiteY6" fmla="*/ 673425 h 701020"/>
                <a:gd name="connsiteX7" fmla="*/ 7658 w 534083"/>
                <a:gd name="connsiteY7" fmla="*/ 164923 h 701020"/>
                <a:gd name="connsiteX8" fmla="*/ 0 w 534083"/>
                <a:gd name="connsiteY8" fmla="*/ 143999 h 701020"/>
                <a:gd name="connsiteX9" fmla="*/ 421751 w 534083"/>
                <a:gd name="connsiteY9" fmla="*/ 0 h 7010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34083" h="701020">
                  <a:moveTo>
                    <a:pt x="421751" y="0"/>
                  </a:moveTo>
                  <a:lnTo>
                    <a:pt x="428933" y="20000"/>
                  </a:lnTo>
                  <a:cubicBezTo>
                    <a:pt x="497193" y="230240"/>
                    <a:pt x="534083" y="454619"/>
                    <a:pt x="534083" y="687614"/>
                  </a:cubicBezTo>
                  <a:lnTo>
                    <a:pt x="533406" y="701020"/>
                  </a:lnTo>
                  <a:lnTo>
                    <a:pt x="83433" y="700503"/>
                  </a:lnTo>
                  <a:lnTo>
                    <a:pt x="83169" y="700503"/>
                  </a:lnTo>
                  <a:lnTo>
                    <a:pt x="84536" y="673425"/>
                  </a:lnTo>
                  <a:cubicBezTo>
                    <a:pt x="84536" y="496349"/>
                    <a:pt x="57621" y="325559"/>
                    <a:pt x="7658" y="164923"/>
                  </a:cubicBezTo>
                  <a:lnTo>
                    <a:pt x="0" y="143999"/>
                  </a:lnTo>
                  <a:lnTo>
                    <a:pt x="4217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9" name="CS.AS.3">
              <a:extLst>
                <a:ext uri="{FF2B5EF4-FFF2-40B4-BE49-F238E27FC236}">
                  <a16:creationId xmlns:a16="http://schemas.microsoft.com/office/drawing/2014/main" id="{00000000-0008-0000-0800-00003F010000}"/>
                </a:ext>
              </a:extLst>
            </xdr:cNvPr>
            <xdr:cNvSpPr/>
          </xdr:nvSpPr>
          <xdr:spPr>
            <a:xfrm>
              <a:off x="3816287" y="1692021"/>
              <a:ext cx="670064" cy="673597"/>
            </a:xfrm>
            <a:custGeom>
              <a:avLst/>
              <a:gdLst>
                <a:gd name="connsiteX0" fmla="*/ 243152 w 670064"/>
                <a:gd name="connsiteY0" fmla="*/ 0 h 673597"/>
                <a:gd name="connsiteX1" fmla="*/ 285672 w 670064"/>
                <a:gd name="connsiteY1" fmla="*/ 25832 h 673597"/>
                <a:gd name="connsiteX2" fmla="*/ 649114 w 670064"/>
                <a:gd name="connsiteY2" fmla="*/ 356072 h 673597"/>
                <a:gd name="connsiteX3" fmla="*/ 670064 w 670064"/>
                <a:gd name="connsiteY3" fmla="*/ 384088 h 673597"/>
                <a:gd name="connsiteX4" fmla="*/ 661560 w 670064"/>
                <a:gd name="connsiteY4" fmla="*/ 390971 h 673597"/>
                <a:gd name="connsiteX5" fmla="*/ 312401 w 670064"/>
                <a:gd name="connsiteY5" fmla="*/ 673596 h 673597"/>
                <a:gd name="connsiteX6" fmla="*/ 312402 w 670064"/>
                <a:gd name="connsiteY6" fmla="*/ 673597 h 673597"/>
                <a:gd name="connsiteX7" fmla="*/ 312401 w 670064"/>
                <a:gd name="connsiteY7" fmla="*/ 673597 h 673597"/>
                <a:gd name="connsiteX8" fmla="*/ 261818 w 670064"/>
                <a:gd name="connsiteY8" fmla="*/ 610785 h 673597"/>
                <a:gd name="connsiteX9" fmla="*/ 261817 w 670064"/>
                <a:gd name="connsiteY9" fmla="*/ 610784 h 673597"/>
                <a:gd name="connsiteX10" fmla="*/ 33620 w 670064"/>
                <a:gd name="connsiteY10" fmla="*/ 413168 h 673597"/>
                <a:gd name="connsiteX11" fmla="*/ 0 w 670064"/>
                <a:gd name="connsiteY11" fmla="*/ 392744 h 673597"/>
                <a:gd name="connsiteX12" fmla="*/ 236644 w 670064"/>
                <a:gd name="connsiteY12" fmla="*/ 10511 h 673597"/>
                <a:gd name="connsiteX13" fmla="*/ 243152 w 670064"/>
                <a:gd name="connsiteY13" fmla="*/ 0 h 6735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064" h="673597">
                  <a:moveTo>
                    <a:pt x="243152" y="0"/>
                  </a:moveTo>
                  <a:lnTo>
                    <a:pt x="285672" y="25832"/>
                  </a:lnTo>
                  <a:cubicBezTo>
                    <a:pt x="422131" y="118022"/>
                    <a:pt x="544568" y="229391"/>
                    <a:pt x="649114" y="356072"/>
                  </a:cubicBezTo>
                  <a:lnTo>
                    <a:pt x="670064" y="384088"/>
                  </a:lnTo>
                  <a:lnTo>
                    <a:pt x="661560" y="390971"/>
                  </a:lnTo>
                  <a:lnTo>
                    <a:pt x="312401" y="673596"/>
                  </a:lnTo>
                  <a:lnTo>
                    <a:pt x="312402" y="673597"/>
                  </a:lnTo>
                  <a:lnTo>
                    <a:pt x="312401" y="673597"/>
                  </a:lnTo>
                  <a:lnTo>
                    <a:pt x="261818" y="610785"/>
                  </a:lnTo>
                  <a:lnTo>
                    <a:pt x="261817" y="610784"/>
                  </a:lnTo>
                  <a:cubicBezTo>
                    <a:pt x="194026" y="536197"/>
                    <a:pt x="117411" y="469776"/>
                    <a:pt x="33620" y="413168"/>
                  </a:cubicBezTo>
                  <a:lnTo>
                    <a:pt x="0" y="392744"/>
                  </a:lnTo>
                  <a:lnTo>
                    <a:pt x="236644" y="10511"/>
                  </a:lnTo>
                  <a:lnTo>
                    <a:pt x="24315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0" name="CS.AT.3">
              <a:extLst>
                <a:ext uri="{FF2B5EF4-FFF2-40B4-BE49-F238E27FC236}">
                  <a16:creationId xmlns:a16="http://schemas.microsoft.com/office/drawing/2014/main" id="{00000000-0008-0000-0800-000040010000}"/>
                </a:ext>
              </a:extLst>
            </xdr:cNvPr>
            <xdr:cNvSpPr/>
          </xdr:nvSpPr>
          <xdr:spPr>
            <a:xfrm>
              <a:off x="4128689" y="2076109"/>
              <a:ext cx="642657" cy="677755"/>
            </a:xfrm>
            <a:custGeom>
              <a:avLst/>
              <a:gdLst>
                <a:gd name="connsiteX0" fmla="*/ 357662 w 642657"/>
                <a:gd name="connsiteY0" fmla="*/ 0 h 677755"/>
                <a:gd name="connsiteX1" fmla="*/ 435152 w 642657"/>
                <a:gd name="connsiteY1" fmla="*/ 103626 h 677755"/>
                <a:gd name="connsiteX2" fmla="*/ 592813 w 642657"/>
                <a:gd name="connsiteY2" fmla="*/ 394094 h 677755"/>
                <a:gd name="connsiteX3" fmla="*/ 642657 w 642657"/>
                <a:gd name="connsiteY3" fmla="*/ 530277 h 677755"/>
                <a:gd name="connsiteX4" fmla="*/ 635933 w 642657"/>
                <a:gd name="connsiteY4" fmla="*/ 532573 h 677755"/>
                <a:gd name="connsiteX5" fmla="*/ 210715 w 642657"/>
                <a:gd name="connsiteY5" fmla="*/ 677755 h 677755"/>
                <a:gd name="connsiteX6" fmla="*/ 189343 w 642657"/>
                <a:gd name="connsiteY6" fmla="*/ 611881 h 677755"/>
                <a:gd name="connsiteX7" fmla="*/ 44278 w 642657"/>
                <a:gd name="connsiteY7" fmla="*/ 344493 h 677755"/>
                <a:gd name="connsiteX8" fmla="*/ 0 w 642657"/>
                <a:gd name="connsiteY8" fmla="*/ 289509 h 677755"/>
                <a:gd name="connsiteX9" fmla="*/ 349158 w 642657"/>
                <a:gd name="connsiteY9" fmla="*/ 6884 h 677755"/>
                <a:gd name="connsiteX10" fmla="*/ 357662 w 642657"/>
                <a:gd name="connsiteY10" fmla="*/ 0 h 6777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42657" h="677755">
                  <a:moveTo>
                    <a:pt x="357662" y="0"/>
                  </a:moveTo>
                  <a:lnTo>
                    <a:pt x="435152" y="103626"/>
                  </a:lnTo>
                  <a:cubicBezTo>
                    <a:pt x="496612" y="194598"/>
                    <a:pt x="549548" y="291803"/>
                    <a:pt x="592813" y="394094"/>
                  </a:cubicBezTo>
                  <a:lnTo>
                    <a:pt x="642657" y="530277"/>
                  </a:lnTo>
                  <a:lnTo>
                    <a:pt x="635933" y="532573"/>
                  </a:lnTo>
                  <a:lnTo>
                    <a:pt x="210715" y="677755"/>
                  </a:lnTo>
                  <a:lnTo>
                    <a:pt x="189343" y="611881"/>
                  </a:lnTo>
                  <a:cubicBezTo>
                    <a:pt x="151737" y="516511"/>
                    <a:pt x="102832" y="426832"/>
                    <a:pt x="44278" y="344493"/>
                  </a:cubicBezTo>
                  <a:lnTo>
                    <a:pt x="0" y="289509"/>
                  </a:lnTo>
                  <a:lnTo>
                    <a:pt x="349158" y="6884"/>
                  </a:lnTo>
                  <a:lnTo>
                    <a:pt x="35766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1" name="CS.AS.4">
              <a:extLst>
                <a:ext uri="{FF2B5EF4-FFF2-40B4-BE49-F238E27FC236}">
                  <a16:creationId xmlns:a16="http://schemas.microsoft.com/office/drawing/2014/main" id="{00000000-0008-0000-0800-000041010000}"/>
                </a:ext>
              </a:extLst>
            </xdr:cNvPr>
            <xdr:cNvSpPr/>
          </xdr:nvSpPr>
          <xdr:spPr>
            <a:xfrm>
              <a:off x="4059439" y="1320299"/>
              <a:ext cx="767567" cy="755810"/>
            </a:xfrm>
            <a:custGeom>
              <a:avLst/>
              <a:gdLst>
                <a:gd name="connsiteX0" fmla="*/ 230135 w 767567"/>
                <a:gd name="connsiteY0" fmla="*/ 0 h 755810"/>
                <a:gd name="connsiteX1" fmla="*/ 293667 w 767567"/>
                <a:gd name="connsiteY1" fmla="*/ 38597 h 755810"/>
                <a:gd name="connsiteX2" fmla="*/ 684861 w 767567"/>
                <a:gd name="connsiteY2" fmla="*/ 377368 h 755810"/>
                <a:gd name="connsiteX3" fmla="*/ 767567 w 767567"/>
                <a:gd name="connsiteY3" fmla="*/ 480069 h 755810"/>
                <a:gd name="connsiteX4" fmla="*/ 426912 w 767567"/>
                <a:gd name="connsiteY4" fmla="*/ 755810 h 755810"/>
                <a:gd name="connsiteX5" fmla="*/ 405962 w 767567"/>
                <a:gd name="connsiteY5" fmla="*/ 727794 h 755810"/>
                <a:gd name="connsiteX6" fmla="*/ 42520 w 767567"/>
                <a:gd name="connsiteY6" fmla="*/ 397554 h 755810"/>
                <a:gd name="connsiteX7" fmla="*/ 0 w 767567"/>
                <a:gd name="connsiteY7" fmla="*/ 371722 h 755810"/>
                <a:gd name="connsiteX8" fmla="*/ 230135 w 767567"/>
                <a:gd name="connsiteY8" fmla="*/ 0 h 755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7567" h="755810">
                  <a:moveTo>
                    <a:pt x="230135" y="0"/>
                  </a:moveTo>
                  <a:lnTo>
                    <a:pt x="293667" y="38597"/>
                  </a:lnTo>
                  <a:cubicBezTo>
                    <a:pt x="437308" y="135639"/>
                    <a:pt x="568649" y="249505"/>
                    <a:pt x="684861" y="377368"/>
                  </a:cubicBezTo>
                  <a:lnTo>
                    <a:pt x="767567" y="480069"/>
                  </a:lnTo>
                  <a:lnTo>
                    <a:pt x="426912" y="755810"/>
                  </a:lnTo>
                  <a:lnTo>
                    <a:pt x="405962" y="727794"/>
                  </a:lnTo>
                  <a:cubicBezTo>
                    <a:pt x="301416" y="601113"/>
                    <a:pt x="178979" y="489744"/>
                    <a:pt x="42520" y="397554"/>
                  </a:cubicBezTo>
                  <a:lnTo>
                    <a:pt x="0" y="371722"/>
                  </a:lnTo>
                  <a:lnTo>
                    <a:pt x="23013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2" name="CS.AT.4">
              <a:extLst>
                <a:ext uri="{FF2B5EF4-FFF2-40B4-BE49-F238E27FC236}">
                  <a16:creationId xmlns:a16="http://schemas.microsoft.com/office/drawing/2014/main" id="{00000000-0008-0000-0800-000042010000}"/>
                </a:ext>
              </a:extLst>
            </xdr:cNvPr>
            <xdr:cNvSpPr/>
          </xdr:nvSpPr>
          <xdr:spPr>
            <a:xfrm>
              <a:off x="4486351" y="1800368"/>
              <a:ext cx="706746" cy="806018"/>
            </a:xfrm>
            <a:custGeom>
              <a:avLst/>
              <a:gdLst>
                <a:gd name="connsiteX0" fmla="*/ 340655 w 706746"/>
                <a:gd name="connsiteY0" fmla="*/ 0 h 806018"/>
                <a:gd name="connsiteX1" fmla="*/ 420569 w 706746"/>
                <a:gd name="connsiteY1" fmla="*/ 99236 h 806018"/>
                <a:gd name="connsiteX2" fmla="*/ 669253 w 706746"/>
                <a:gd name="connsiteY2" fmla="*/ 557615 h 806018"/>
                <a:gd name="connsiteX3" fmla="*/ 706746 w 706746"/>
                <a:gd name="connsiteY3" fmla="*/ 662019 h 806018"/>
                <a:gd name="connsiteX4" fmla="*/ 284995 w 706746"/>
                <a:gd name="connsiteY4" fmla="*/ 806018 h 806018"/>
                <a:gd name="connsiteX5" fmla="*/ 235151 w 706746"/>
                <a:gd name="connsiteY5" fmla="*/ 669835 h 806018"/>
                <a:gd name="connsiteX6" fmla="*/ 77490 w 706746"/>
                <a:gd name="connsiteY6" fmla="*/ 379367 h 806018"/>
                <a:gd name="connsiteX7" fmla="*/ 0 w 706746"/>
                <a:gd name="connsiteY7" fmla="*/ 275741 h 806018"/>
                <a:gd name="connsiteX8" fmla="*/ 340655 w 706746"/>
                <a:gd name="connsiteY8" fmla="*/ 1 h 806018"/>
                <a:gd name="connsiteX9" fmla="*/ 340655 w 706746"/>
                <a:gd name="connsiteY9" fmla="*/ 0 h 806018"/>
                <a:gd name="connsiteX10" fmla="*/ 340655 w 706746"/>
                <a:gd name="connsiteY10" fmla="*/ 0 h 8060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06746" h="806018">
                  <a:moveTo>
                    <a:pt x="340655" y="0"/>
                  </a:moveTo>
                  <a:lnTo>
                    <a:pt x="420569" y="99236"/>
                  </a:lnTo>
                  <a:cubicBezTo>
                    <a:pt x="520948" y="240388"/>
                    <a:pt x="604785" y="394124"/>
                    <a:pt x="669253" y="557615"/>
                  </a:cubicBezTo>
                  <a:lnTo>
                    <a:pt x="706746" y="662019"/>
                  </a:lnTo>
                  <a:lnTo>
                    <a:pt x="284995" y="806018"/>
                  </a:lnTo>
                  <a:lnTo>
                    <a:pt x="235151" y="669835"/>
                  </a:lnTo>
                  <a:cubicBezTo>
                    <a:pt x="191886" y="567544"/>
                    <a:pt x="138950" y="470339"/>
                    <a:pt x="77490" y="379367"/>
                  </a:cubicBezTo>
                  <a:lnTo>
                    <a:pt x="0" y="275741"/>
                  </a:lnTo>
                  <a:lnTo>
                    <a:pt x="340655" y="1"/>
                  </a:lnTo>
                  <a:lnTo>
                    <a:pt x="340655" y="0"/>
                  </a:lnTo>
                  <a:lnTo>
                    <a:pt x="34065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3" name="EE.LF.3">
              <a:extLst>
                <a:ext uri="{FF2B5EF4-FFF2-40B4-BE49-F238E27FC236}">
                  <a16:creationId xmlns:a16="http://schemas.microsoft.com/office/drawing/2014/main" id="{00000000-0008-0000-0800-000043010000}"/>
                </a:ext>
              </a:extLst>
            </xdr:cNvPr>
            <xdr:cNvSpPr/>
          </xdr:nvSpPr>
          <xdr:spPr>
            <a:xfrm>
              <a:off x="3366785" y="4219830"/>
              <a:ext cx="672275" cy="598588"/>
            </a:xfrm>
            <a:custGeom>
              <a:avLst/>
              <a:gdLst>
                <a:gd name="connsiteX0" fmla="*/ 441941 w 672275"/>
                <a:gd name="connsiteY0" fmla="*/ 0 h 598588"/>
                <a:gd name="connsiteX1" fmla="*/ 672275 w 672275"/>
                <a:gd name="connsiteY1" fmla="*/ 372152 h 598588"/>
                <a:gd name="connsiteX2" fmla="*/ 594184 w 672275"/>
                <a:gd name="connsiteY2" fmla="*/ 419593 h 598588"/>
                <a:gd name="connsiteX3" fmla="*/ 123721 w 672275"/>
                <a:gd name="connsiteY3" fmla="*/ 591240 h 598588"/>
                <a:gd name="connsiteX4" fmla="*/ 75574 w 672275"/>
                <a:gd name="connsiteY4" fmla="*/ 598588 h 598588"/>
                <a:gd name="connsiteX5" fmla="*/ 0 w 672275"/>
                <a:gd name="connsiteY5" fmla="*/ 168399 h 598588"/>
                <a:gd name="connsiteX6" fmla="*/ 93538 w 672275"/>
                <a:gd name="connsiteY6" fmla="*/ 150502 h 598588"/>
                <a:gd name="connsiteX7" fmla="*/ 379235 w 672275"/>
                <a:gd name="connsiteY7" fmla="*/ 38095 h 598588"/>
                <a:gd name="connsiteX8" fmla="*/ 441941 w 672275"/>
                <a:gd name="connsiteY8" fmla="*/ 0 h 598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72275" h="598588">
                  <a:moveTo>
                    <a:pt x="441941" y="0"/>
                  </a:moveTo>
                  <a:lnTo>
                    <a:pt x="672275" y="372152"/>
                  </a:lnTo>
                  <a:lnTo>
                    <a:pt x="594184" y="419593"/>
                  </a:lnTo>
                  <a:cubicBezTo>
                    <a:pt x="448807" y="498567"/>
                    <a:pt x="290696" y="557072"/>
                    <a:pt x="123721" y="591240"/>
                  </a:cubicBezTo>
                  <a:lnTo>
                    <a:pt x="75574" y="598588"/>
                  </a:lnTo>
                  <a:lnTo>
                    <a:pt x="0" y="168399"/>
                  </a:lnTo>
                  <a:lnTo>
                    <a:pt x="93538" y="150502"/>
                  </a:lnTo>
                  <a:cubicBezTo>
                    <a:pt x="194186" y="124606"/>
                    <a:pt x="289969" y="86588"/>
                    <a:pt x="379235" y="38095"/>
                  </a:cubicBezTo>
                  <a:lnTo>
                    <a:pt x="4419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4" name="EE.HL.3">
              <a:extLst>
                <a:ext uri="{FF2B5EF4-FFF2-40B4-BE49-F238E27FC236}">
                  <a16:creationId xmlns:a16="http://schemas.microsoft.com/office/drawing/2014/main" id="{00000000-0008-0000-0800-000044010000}"/>
                </a:ext>
              </a:extLst>
            </xdr:cNvPr>
            <xdr:cNvSpPr/>
          </xdr:nvSpPr>
          <xdr:spPr>
            <a:xfrm>
              <a:off x="2260946" y="4225269"/>
              <a:ext cx="628612" cy="584999"/>
            </a:xfrm>
            <a:custGeom>
              <a:avLst/>
              <a:gdLst>
                <a:gd name="connsiteX0" fmla="*/ 230136 w 628612"/>
                <a:gd name="connsiteY0" fmla="*/ 0 h 584999"/>
                <a:gd name="connsiteX1" fmla="*/ 283891 w 628612"/>
                <a:gd name="connsiteY1" fmla="*/ 32656 h 584999"/>
                <a:gd name="connsiteX2" fmla="*/ 569588 w 628612"/>
                <a:gd name="connsiteY2" fmla="*/ 145063 h 584999"/>
                <a:gd name="connsiteX3" fmla="*/ 628612 w 628612"/>
                <a:gd name="connsiteY3" fmla="*/ 156356 h 584999"/>
                <a:gd name="connsiteX4" fmla="*/ 537185 w 628612"/>
                <a:gd name="connsiteY4" fmla="*/ 584999 h 584999"/>
                <a:gd name="connsiteX5" fmla="*/ 376433 w 628612"/>
                <a:gd name="connsiteY5" fmla="*/ 543665 h 584999"/>
                <a:gd name="connsiteX6" fmla="*/ 69847 w 628612"/>
                <a:gd name="connsiteY6" fmla="*/ 414155 h 584999"/>
                <a:gd name="connsiteX7" fmla="*/ 0 w 628612"/>
                <a:gd name="connsiteY7" fmla="*/ 371722 h 584999"/>
                <a:gd name="connsiteX8" fmla="*/ 230136 w 628612"/>
                <a:gd name="connsiteY8" fmla="*/ 0 h 584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28612" h="584999">
                  <a:moveTo>
                    <a:pt x="230136" y="0"/>
                  </a:moveTo>
                  <a:lnTo>
                    <a:pt x="283891" y="32656"/>
                  </a:lnTo>
                  <a:cubicBezTo>
                    <a:pt x="373158" y="81149"/>
                    <a:pt x="468940" y="119167"/>
                    <a:pt x="569588" y="145063"/>
                  </a:cubicBezTo>
                  <a:lnTo>
                    <a:pt x="628612" y="156356"/>
                  </a:lnTo>
                  <a:lnTo>
                    <a:pt x="537185" y="584999"/>
                  </a:lnTo>
                  <a:lnTo>
                    <a:pt x="376433" y="543665"/>
                  </a:lnTo>
                  <a:cubicBezTo>
                    <a:pt x="269343" y="510356"/>
                    <a:pt x="166766" y="466805"/>
                    <a:pt x="69847" y="414155"/>
                  </a:cubicBezTo>
                  <a:lnTo>
                    <a:pt x="0" y="371722"/>
                  </a:lnTo>
                  <a:lnTo>
                    <a:pt x="23013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5" name="EE.LF.4">
              <a:extLst>
                <a:ext uri="{FF2B5EF4-FFF2-40B4-BE49-F238E27FC236}">
                  <a16:creationId xmlns:a16="http://schemas.microsoft.com/office/drawing/2014/main" id="{00000000-0008-0000-0800-000045010000}"/>
                </a:ext>
              </a:extLst>
            </xdr:cNvPr>
            <xdr:cNvSpPr/>
          </xdr:nvSpPr>
          <xdr:spPr>
            <a:xfrm>
              <a:off x="3442359" y="4591983"/>
              <a:ext cx="839551" cy="684385"/>
            </a:xfrm>
            <a:custGeom>
              <a:avLst/>
              <a:gdLst>
                <a:gd name="connsiteX0" fmla="*/ 596701 w 839551"/>
                <a:gd name="connsiteY0" fmla="*/ 0 h 684385"/>
                <a:gd name="connsiteX1" fmla="*/ 602959 w 839551"/>
                <a:gd name="connsiteY1" fmla="*/ 10112 h 684385"/>
                <a:gd name="connsiteX2" fmla="*/ 839551 w 839551"/>
                <a:gd name="connsiteY2" fmla="*/ 392377 h 684385"/>
                <a:gd name="connsiteX3" fmla="*/ 732654 w 839551"/>
                <a:gd name="connsiteY3" fmla="*/ 457318 h 684385"/>
                <a:gd name="connsiteX4" fmla="*/ 111963 w 839551"/>
                <a:gd name="connsiteY4" fmla="*/ 679369 h 684385"/>
                <a:gd name="connsiteX5" fmla="*/ 80451 w 839551"/>
                <a:gd name="connsiteY5" fmla="*/ 684385 h 684385"/>
                <a:gd name="connsiteX6" fmla="*/ 2159 w 839551"/>
                <a:gd name="connsiteY6" fmla="*/ 238725 h 684385"/>
                <a:gd name="connsiteX7" fmla="*/ 0 w 839551"/>
                <a:gd name="connsiteY7" fmla="*/ 226436 h 684385"/>
                <a:gd name="connsiteX8" fmla="*/ 48147 w 839551"/>
                <a:gd name="connsiteY8" fmla="*/ 219088 h 684385"/>
                <a:gd name="connsiteX9" fmla="*/ 518610 w 839551"/>
                <a:gd name="connsiteY9" fmla="*/ 47441 h 684385"/>
                <a:gd name="connsiteX10" fmla="*/ 596701 w 839551"/>
                <a:gd name="connsiteY10" fmla="*/ 0 h 684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39551" h="684385">
                  <a:moveTo>
                    <a:pt x="596701" y="0"/>
                  </a:moveTo>
                  <a:lnTo>
                    <a:pt x="602959" y="10112"/>
                  </a:lnTo>
                  <a:lnTo>
                    <a:pt x="839551" y="392377"/>
                  </a:lnTo>
                  <a:lnTo>
                    <a:pt x="732654" y="457318"/>
                  </a:lnTo>
                  <a:cubicBezTo>
                    <a:pt x="541369" y="561231"/>
                    <a:pt x="332631" y="637089"/>
                    <a:pt x="111963" y="679369"/>
                  </a:cubicBezTo>
                  <a:lnTo>
                    <a:pt x="80451" y="684385"/>
                  </a:lnTo>
                  <a:lnTo>
                    <a:pt x="2159" y="238725"/>
                  </a:lnTo>
                  <a:lnTo>
                    <a:pt x="0" y="226436"/>
                  </a:lnTo>
                  <a:lnTo>
                    <a:pt x="48147" y="219088"/>
                  </a:lnTo>
                  <a:cubicBezTo>
                    <a:pt x="215122" y="184920"/>
                    <a:pt x="373233" y="126415"/>
                    <a:pt x="518610" y="47441"/>
                  </a:cubicBezTo>
                  <a:lnTo>
                    <a:pt x="59670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6" name="EE.HL.4">
              <a:extLst>
                <a:ext uri="{FF2B5EF4-FFF2-40B4-BE49-F238E27FC236}">
                  <a16:creationId xmlns:a16="http://schemas.microsoft.com/office/drawing/2014/main" id="{00000000-0008-0000-0800-000046010000}"/>
                </a:ext>
              </a:extLst>
            </xdr:cNvPr>
            <xdr:cNvSpPr/>
          </xdr:nvSpPr>
          <xdr:spPr>
            <a:xfrm>
              <a:off x="2017795" y="4596990"/>
              <a:ext cx="780336" cy="666496"/>
            </a:xfrm>
            <a:custGeom>
              <a:avLst/>
              <a:gdLst>
                <a:gd name="connsiteX0" fmla="*/ 243151 w 780336"/>
                <a:gd name="connsiteY0" fmla="*/ 0 h 666496"/>
                <a:gd name="connsiteX1" fmla="*/ 312998 w 780336"/>
                <a:gd name="connsiteY1" fmla="*/ 42433 h 666496"/>
                <a:gd name="connsiteX2" fmla="*/ 619584 w 780336"/>
                <a:gd name="connsiteY2" fmla="*/ 171943 h 666496"/>
                <a:gd name="connsiteX3" fmla="*/ 780336 w 780336"/>
                <a:gd name="connsiteY3" fmla="*/ 213277 h 666496"/>
                <a:gd name="connsiteX4" fmla="*/ 778037 w 780336"/>
                <a:gd name="connsiteY4" fmla="*/ 224052 h 666496"/>
                <a:gd name="connsiteX5" fmla="*/ 683665 w 780336"/>
                <a:gd name="connsiteY5" fmla="*/ 666496 h 666496"/>
                <a:gd name="connsiteX6" fmla="*/ 587816 w 780336"/>
                <a:gd name="connsiteY6" fmla="*/ 645007 h 666496"/>
                <a:gd name="connsiteX7" fmla="*/ 98050 w 780336"/>
                <a:gd name="connsiteY7" fmla="*/ 452309 h 666496"/>
                <a:gd name="connsiteX8" fmla="*/ 0 w 780336"/>
                <a:gd name="connsiteY8" fmla="*/ 392742 h 666496"/>
                <a:gd name="connsiteX9" fmla="*/ 236644 w 780336"/>
                <a:gd name="connsiteY9" fmla="*/ 10509 h 666496"/>
                <a:gd name="connsiteX10" fmla="*/ 243151 w 780336"/>
                <a:gd name="connsiteY10" fmla="*/ 0 h 6664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6" h="666496">
                  <a:moveTo>
                    <a:pt x="243151" y="0"/>
                  </a:moveTo>
                  <a:lnTo>
                    <a:pt x="312998" y="42433"/>
                  </a:lnTo>
                  <a:cubicBezTo>
                    <a:pt x="409917" y="95083"/>
                    <a:pt x="512494" y="138634"/>
                    <a:pt x="619584" y="171943"/>
                  </a:cubicBezTo>
                  <a:lnTo>
                    <a:pt x="780336" y="213277"/>
                  </a:lnTo>
                  <a:lnTo>
                    <a:pt x="778037" y="224052"/>
                  </a:lnTo>
                  <a:lnTo>
                    <a:pt x="683665" y="666496"/>
                  </a:lnTo>
                  <a:lnTo>
                    <a:pt x="587816" y="645007"/>
                  </a:lnTo>
                  <a:cubicBezTo>
                    <a:pt x="415277" y="600614"/>
                    <a:pt x="251079" y="535439"/>
                    <a:pt x="98050" y="452309"/>
                  </a:cubicBezTo>
                  <a:lnTo>
                    <a:pt x="0" y="392742"/>
                  </a:lnTo>
                  <a:lnTo>
                    <a:pt x="236644" y="10509"/>
                  </a:lnTo>
                  <a:lnTo>
                    <a:pt x="2431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7" name="EE.GF.3">
              <a:extLst>
                <a:ext uri="{FF2B5EF4-FFF2-40B4-BE49-F238E27FC236}">
                  <a16:creationId xmlns:a16="http://schemas.microsoft.com/office/drawing/2014/main" id="{00000000-0008-0000-0800-000047010000}"/>
                </a:ext>
              </a:extLst>
            </xdr:cNvPr>
            <xdr:cNvSpPr/>
          </xdr:nvSpPr>
          <xdr:spPr>
            <a:xfrm>
              <a:off x="2793553" y="4381625"/>
              <a:ext cx="652680" cy="462627"/>
            </a:xfrm>
            <a:custGeom>
              <a:avLst/>
              <a:gdLst>
                <a:gd name="connsiteX0" fmla="*/ 96005 w 652680"/>
                <a:gd name="connsiteY0" fmla="*/ 0 h 486828"/>
                <a:gd name="connsiteX1" fmla="*/ 191397 w 652680"/>
                <a:gd name="connsiteY1" fmla="*/ 18252 h 486828"/>
                <a:gd name="connsiteX2" fmla="*/ 351875 w 652680"/>
                <a:gd name="connsiteY2" fmla="*/ 28375 h 486828"/>
                <a:gd name="connsiteX3" fmla="*/ 351876 w 652680"/>
                <a:gd name="connsiteY3" fmla="*/ 28375 h 486828"/>
                <a:gd name="connsiteX4" fmla="*/ 512354 w 652680"/>
                <a:gd name="connsiteY4" fmla="*/ 18252 h 486828"/>
                <a:gd name="connsiteX5" fmla="*/ 573232 w 652680"/>
                <a:gd name="connsiteY5" fmla="*/ 6604 h 486828"/>
                <a:gd name="connsiteX6" fmla="*/ 650965 w 652680"/>
                <a:gd name="connsiteY6" fmla="*/ 449082 h 486828"/>
                <a:gd name="connsiteX7" fmla="*/ 652680 w 652680"/>
                <a:gd name="connsiteY7" fmla="*/ 458844 h 486828"/>
                <a:gd name="connsiteX8" fmla="*/ 527167 w 652680"/>
                <a:gd name="connsiteY8" fmla="*/ 477999 h 486828"/>
                <a:gd name="connsiteX9" fmla="*/ 352329 w 652680"/>
                <a:gd name="connsiteY9" fmla="*/ 486828 h 486828"/>
                <a:gd name="connsiteX10" fmla="*/ 7704 w 652680"/>
                <a:gd name="connsiteY10" fmla="*/ 452087 h 486828"/>
                <a:gd name="connsiteX11" fmla="*/ 0 w 652680"/>
                <a:gd name="connsiteY11" fmla="*/ 450106 h 486828"/>
                <a:gd name="connsiteX12" fmla="*/ 2279 w 652680"/>
                <a:gd name="connsiteY12" fmla="*/ 439418 h 486828"/>
                <a:gd name="connsiteX13" fmla="*/ 96005 w 652680"/>
                <a:gd name="connsiteY13" fmla="*/ 0 h 4868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52680" h="486828">
                  <a:moveTo>
                    <a:pt x="96005" y="0"/>
                  </a:moveTo>
                  <a:lnTo>
                    <a:pt x="191397" y="18252"/>
                  </a:lnTo>
                  <a:cubicBezTo>
                    <a:pt x="243948" y="24932"/>
                    <a:pt x="297510" y="28375"/>
                    <a:pt x="351875" y="28375"/>
                  </a:cubicBezTo>
                  <a:lnTo>
                    <a:pt x="351876" y="28375"/>
                  </a:lnTo>
                  <a:cubicBezTo>
                    <a:pt x="406242" y="28375"/>
                    <a:pt x="459803" y="24932"/>
                    <a:pt x="512354" y="18252"/>
                  </a:cubicBezTo>
                  <a:lnTo>
                    <a:pt x="573232" y="6604"/>
                  </a:lnTo>
                  <a:lnTo>
                    <a:pt x="650965" y="449082"/>
                  </a:lnTo>
                  <a:lnTo>
                    <a:pt x="652680" y="458844"/>
                  </a:lnTo>
                  <a:lnTo>
                    <a:pt x="527167" y="477999"/>
                  </a:lnTo>
                  <a:cubicBezTo>
                    <a:pt x="469682" y="483838"/>
                    <a:pt x="411355" y="486828"/>
                    <a:pt x="352329" y="486828"/>
                  </a:cubicBezTo>
                  <a:cubicBezTo>
                    <a:pt x="234278" y="486828"/>
                    <a:pt x="119021" y="474866"/>
                    <a:pt x="7704" y="452087"/>
                  </a:cubicBezTo>
                  <a:lnTo>
                    <a:pt x="0" y="450106"/>
                  </a:lnTo>
                  <a:lnTo>
                    <a:pt x="2279" y="439418"/>
                  </a:lnTo>
                  <a:lnTo>
                    <a:pt x="9600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8" name="EE.GF.4">
              <a:extLst>
                <a:ext uri="{FF2B5EF4-FFF2-40B4-BE49-F238E27FC236}">
                  <a16:creationId xmlns:a16="http://schemas.microsoft.com/office/drawing/2014/main" id="{00000000-0008-0000-0800-000048010000}"/>
                </a:ext>
              </a:extLst>
            </xdr:cNvPr>
            <xdr:cNvSpPr/>
          </xdr:nvSpPr>
          <xdr:spPr>
            <a:xfrm>
              <a:off x="2701460" y="4802850"/>
              <a:ext cx="821350" cy="507151"/>
            </a:xfrm>
            <a:custGeom>
              <a:avLst/>
              <a:gdLst>
                <a:gd name="connsiteX0" fmla="*/ 92093 w 821350"/>
                <a:gd name="connsiteY0" fmla="*/ 0 h 478269"/>
                <a:gd name="connsiteX1" fmla="*/ 99797 w 821350"/>
                <a:gd name="connsiteY1" fmla="*/ 1981 h 478269"/>
                <a:gd name="connsiteX2" fmla="*/ 444422 w 821350"/>
                <a:gd name="connsiteY2" fmla="*/ 36722 h 478269"/>
                <a:gd name="connsiteX3" fmla="*/ 619260 w 821350"/>
                <a:gd name="connsiteY3" fmla="*/ 27893 h 478269"/>
                <a:gd name="connsiteX4" fmla="*/ 744773 w 821350"/>
                <a:gd name="connsiteY4" fmla="*/ 8738 h 478269"/>
                <a:gd name="connsiteX5" fmla="*/ 821350 w 821350"/>
                <a:gd name="connsiteY5" fmla="*/ 444636 h 478269"/>
                <a:gd name="connsiteX6" fmla="*/ 719074 w 821350"/>
                <a:gd name="connsiteY6" fmla="*/ 460915 h 478269"/>
                <a:gd name="connsiteX7" fmla="*/ 443969 w 821350"/>
                <a:gd name="connsiteY7" fmla="*/ 478269 h 478269"/>
                <a:gd name="connsiteX8" fmla="*/ 35076 w 821350"/>
                <a:gd name="connsiteY8" fmla="*/ 439620 h 478269"/>
                <a:gd name="connsiteX9" fmla="*/ 0 w 821350"/>
                <a:gd name="connsiteY9" fmla="*/ 431756 h 478269"/>
                <a:gd name="connsiteX10" fmla="*/ 92093 w 821350"/>
                <a:gd name="connsiteY10" fmla="*/ 0 h 478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78269">
                  <a:moveTo>
                    <a:pt x="92093" y="0"/>
                  </a:moveTo>
                  <a:lnTo>
                    <a:pt x="99797" y="1981"/>
                  </a:lnTo>
                  <a:cubicBezTo>
                    <a:pt x="211114" y="24760"/>
                    <a:pt x="326371" y="36722"/>
                    <a:pt x="444422" y="36722"/>
                  </a:cubicBezTo>
                  <a:cubicBezTo>
                    <a:pt x="503448" y="36722"/>
                    <a:pt x="561775" y="33732"/>
                    <a:pt x="619260" y="27893"/>
                  </a:cubicBezTo>
                  <a:lnTo>
                    <a:pt x="744773" y="8738"/>
                  </a:lnTo>
                  <a:lnTo>
                    <a:pt x="821350" y="444636"/>
                  </a:lnTo>
                  <a:lnTo>
                    <a:pt x="719074" y="460915"/>
                  </a:lnTo>
                  <a:cubicBezTo>
                    <a:pt x="628987" y="472367"/>
                    <a:pt x="537167" y="478269"/>
                    <a:pt x="443969" y="478269"/>
                  </a:cubicBezTo>
                  <a:cubicBezTo>
                    <a:pt x="304172" y="478269"/>
                    <a:pt x="167477" y="464989"/>
                    <a:pt x="35076" y="439620"/>
                  </a:cubicBezTo>
                  <a:lnTo>
                    <a:pt x="0" y="431756"/>
                  </a:lnTo>
                  <a:lnTo>
                    <a:pt x="9209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9" name="Rectangle 328">
              <a:extLst>
                <a:ext uri="{FF2B5EF4-FFF2-40B4-BE49-F238E27FC236}">
                  <a16:creationId xmlns:a16="http://schemas.microsoft.com/office/drawing/2014/main" id="{00000000-0008-0000-0800-000049010000}"/>
                </a:ext>
              </a:extLst>
            </xdr:cNvPr>
            <xdr:cNvSpPr/>
          </xdr:nvSpPr>
          <xdr:spPr>
            <a:xfrm>
              <a:off x="1545907" y="271759"/>
              <a:ext cx="3231076" cy="1380801"/>
            </a:xfrm>
            <a:prstGeom prst="rect">
              <a:avLst/>
            </a:prstGeom>
            <a:noFill/>
          </xdr:spPr>
          <xdr:txBody>
            <a:bodyPr spcFirstLastPara="1" wrap="square" lIns="91440" tIns="45720" rIns="91440" bIns="45720" numCol="1">
              <a:prstTxWarp prst="textArchUp">
                <a:avLst>
                  <a:gd name="adj" fmla="val 12960307"/>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EMPLOYER</a:t>
              </a: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a:t>
              </a:r>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LES MEILLEURES PRATIQUES</a:t>
              </a:r>
              <a:endParaRPr lang="en-US" sz="6000">
                <a:effectLst/>
              </a:endParaRPr>
            </a:p>
          </xdr:txBody>
        </xdr:sp>
        <xdr:sp macro="" textlink="">
          <xdr:nvSpPr>
            <xdr:cNvPr id="330" name="Rectangle 329">
              <a:extLst>
                <a:ext uri="{FF2B5EF4-FFF2-40B4-BE49-F238E27FC236}">
                  <a16:creationId xmlns:a16="http://schemas.microsoft.com/office/drawing/2014/main" id="{00000000-0008-0000-0800-00004A010000}"/>
                </a:ext>
              </a:extLst>
            </xdr:cNvPr>
            <xdr:cNvSpPr/>
          </xdr:nvSpPr>
          <xdr:spPr>
            <a:xfrm rot="3768684">
              <a:off x="4041887" y="1561352"/>
              <a:ext cx="2546254" cy="964115"/>
            </a:xfrm>
            <a:prstGeom prst="rect">
              <a:avLst/>
            </a:prstGeom>
            <a:noFill/>
          </xdr:spPr>
          <xdr:txBody>
            <a:bodyPr spcFirstLastPara="1" wrap="square" lIns="91440" tIns="45720" rIns="91440" bIns="45720" numCol="1">
              <a:prstTxWarp prst="textArchUp">
                <a:avLst>
                  <a:gd name="adj" fmla="val 12407934"/>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LOCAL ET CONTEXTUEL</a:t>
              </a:r>
              <a:endParaRPr lang="en-US" sz="5400">
                <a:effectLst/>
              </a:endParaRPr>
            </a:p>
          </xdr:txBody>
        </xdr:sp>
        <xdr:sp macro="" textlink="">
          <xdr:nvSpPr>
            <xdr:cNvPr id="331" name="Rectangle 330">
              <a:extLst>
                <a:ext uri="{FF2B5EF4-FFF2-40B4-BE49-F238E27FC236}">
                  <a16:creationId xmlns:a16="http://schemas.microsoft.com/office/drawing/2014/main" id="{00000000-0008-0000-0800-00004B010000}"/>
                </a:ext>
              </a:extLst>
            </xdr:cNvPr>
            <xdr:cNvSpPr/>
          </xdr:nvSpPr>
          <xdr:spPr>
            <a:xfrm rot="18079026">
              <a:off x="-147136" y="1449914"/>
              <a:ext cx="2546254" cy="964115"/>
            </a:xfrm>
            <a:prstGeom prst="rect">
              <a:avLst/>
            </a:prstGeom>
            <a:noFill/>
          </xdr:spPr>
          <xdr:txBody>
            <a:bodyPr spcFirstLastPara="1" wrap="square" lIns="91440" tIns="45720" rIns="91440" bIns="45720" numCol="1">
              <a:prstTxWarp prst="textArchUp">
                <a:avLst>
                  <a:gd name="adj" fmla="val 12732639"/>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DONNER AUX</a:t>
              </a: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GENS</a:t>
              </a:r>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LES MOYENS D'AGIR</a:t>
              </a:r>
              <a:endParaRPr lang="en-US" sz="5400">
                <a:effectLst/>
              </a:endParaRPr>
            </a:p>
          </xdr:txBody>
        </xdr:sp>
        <xdr:sp macro="" textlink="">
          <xdr:nvSpPr>
            <xdr:cNvPr id="332" name="Rectangle 331">
              <a:extLst>
                <a:ext uri="{FF2B5EF4-FFF2-40B4-BE49-F238E27FC236}">
                  <a16:creationId xmlns:a16="http://schemas.microsoft.com/office/drawing/2014/main" id="{00000000-0008-0000-0800-00004C010000}"/>
                </a:ext>
              </a:extLst>
            </xdr:cNvPr>
            <xdr:cNvSpPr/>
          </xdr:nvSpPr>
          <xdr:spPr>
            <a:xfrm rot="3605525">
              <a:off x="-255227" y="3860092"/>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PRÉSERVER LA NATURE</a:t>
              </a:r>
              <a:endParaRPr lang="en-US" sz="5400">
                <a:effectLst/>
              </a:endParaRPr>
            </a:p>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333" name="Rectangle 332">
              <a:extLst>
                <a:ext uri="{FF2B5EF4-FFF2-40B4-BE49-F238E27FC236}">
                  <a16:creationId xmlns:a16="http://schemas.microsoft.com/office/drawing/2014/main" id="{00000000-0008-0000-0800-00004D010000}"/>
                </a:ext>
              </a:extLst>
            </xdr:cNvPr>
            <xdr:cNvSpPr/>
          </xdr:nvSpPr>
          <xdr:spPr>
            <a:xfrm>
              <a:off x="1906796" y="5124286"/>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CONCEPTION DURABLE</a:t>
              </a:r>
              <a:endParaRPr lang="en-US" sz="5400">
                <a:effectLst/>
              </a:endParaRPr>
            </a:p>
          </xdr:txBody>
        </xdr:sp>
        <xdr:sp macro="" textlink="">
          <xdr:nvSpPr>
            <xdr:cNvPr id="334" name="Rectangle 333">
              <a:extLst>
                <a:ext uri="{FF2B5EF4-FFF2-40B4-BE49-F238E27FC236}">
                  <a16:creationId xmlns:a16="http://schemas.microsoft.com/office/drawing/2014/main" id="{00000000-0008-0000-0800-00004E010000}"/>
                </a:ext>
              </a:extLst>
            </xdr:cNvPr>
            <xdr:cNvSpPr/>
          </xdr:nvSpPr>
          <xdr:spPr>
            <a:xfrm rot="17908051">
              <a:off x="4046685" y="3860091"/>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UN CAPITAL</a:t>
              </a:r>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À HAUTE</a:t>
              </a: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INTÉGRITÉ</a:t>
              </a:r>
              <a:endParaRPr lang="en-US" sz="54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335" name="TextBox 334">
            <a:extLst>
              <a:ext uri="{FF2B5EF4-FFF2-40B4-BE49-F238E27FC236}">
                <a16:creationId xmlns:a16="http://schemas.microsoft.com/office/drawing/2014/main" id="{00000000-0008-0000-0800-00004F010000}"/>
              </a:ext>
            </a:extLst>
          </xdr:cNvPr>
          <xdr:cNvSpPr txBox="1"/>
        </xdr:nvSpPr>
        <xdr:spPr>
          <a:xfrm rot="21010457">
            <a:off x="6833606" y="3815511"/>
            <a:ext cx="108966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Ne pas nuire</a:t>
            </a:r>
            <a:endParaRPr lang="en-US">
              <a:effectLst/>
            </a:endParaRPr>
          </a:p>
        </xdr:txBody>
      </xdr:sp>
      <xdr:sp macro="" textlink="">
        <xdr:nvSpPr>
          <xdr:cNvPr id="336" name="TextBox 335">
            <a:extLst>
              <a:ext uri="{FF2B5EF4-FFF2-40B4-BE49-F238E27FC236}">
                <a16:creationId xmlns:a16="http://schemas.microsoft.com/office/drawing/2014/main" id="{00000000-0008-0000-0800-000050010000}"/>
              </a:ext>
            </a:extLst>
          </xdr:cNvPr>
          <xdr:cNvSpPr txBox="1"/>
        </xdr:nvSpPr>
        <xdr:spPr>
          <a:xfrm rot="19735919">
            <a:off x="7014637" y="4147335"/>
            <a:ext cx="1331137" cy="435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Conception</a:t>
            </a:r>
            <a:r>
              <a:rPr lang="en-AU" sz="1100">
                <a:solidFill>
                  <a:schemeClr val="dk1"/>
                </a:solidFill>
                <a:effectLst/>
                <a:latin typeface="+mn-lt"/>
                <a:ea typeface="+mn-ea"/>
                <a:cs typeface="+mn-cs"/>
              </a:rPr>
              <a:t>fondée sur la science</a:t>
            </a:r>
            <a:endParaRPr lang="en-AU" sz="1100"/>
          </a:p>
        </xdr:txBody>
      </xdr:sp>
      <xdr:sp macro="" textlink="">
        <xdr:nvSpPr>
          <xdr:cNvPr id="337" name="TextBox 336">
            <a:extLst>
              <a:ext uri="{FF2B5EF4-FFF2-40B4-BE49-F238E27FC236}">
                <a16:creationId xmlns:a16="http://schemas.microsoft.com/office/drawing/2014/main" id="{00000000-0008-0000-0800-000051010000}"/>
              </a:ext>
            </a:extLst>
          </xdr:cNvPr>
          <xdr:cNvSpPr txBox="1"/>
        </xdr:nvSpPr>
        <xdr:spPr>
          <a:xfrm rot="18487861">
            <a:off x="7244571" y="4435341"/>
            <a:ext cx="1485327" cy="42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Préserver les</a:t>
            </a:r>
            <a:r>
              <a:rPr lang="en-AU" sz="1100" baseline="0">
                <a:solidFill>
                  <a:schemeClr val="dk1"/>
                </a:solidFill>
                <a:effectLst/>
                <a:latin typeface="+mn-lt"/>
                <a:ea typeface="+mn-ea"/>
                <a:cs typeface="+mn-cs"/>
              </a:rPr>
              <a:t> écosystèmes</a:t>
            </a:r>
            <a:endParaRPr lang="en-US">
              <a:effectLst/>
            </a:endParaRPr>
          </a:p>
        </xdr:txBody>
      </xdr:sp>
      <xdr:sp macro="" textlink="">
        <xdr:nvSpPr>
          <xdr:cNvPr id="339" name="TextBox 338">
            <a:extLst>
              <a:ext uri="{FF2B5EF4-FFF2-40B4-BE49-F238E27FC236}">
                <a16:creationId xmlns:a16="http://schemas.microsoft.com/office/drawing/2014/main" id="{00000000-0008-0000-0800-000053010000}"/>
              </a:ext>
            </a:extLst>
          </xdr:cNvPr>
          <xdr:cNvSpPr txBox="1"/>
        </xdr:nvSpPr>
        <xdr:spPr>
          <a:xfrm rot="549496">
            <a:off x="6872403" y="3368936"/>
            <a:ext cx="1221275"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Garanties sociales</a:t>
            </a:r>
            <a:endParaRPr lang="en-US">
              <a:effectLst/>
            </a:endParaRPr>
          </a:p>
        </xdr:txBody>
      </xdr:sp>
      <xdr:sp macro="" textlink="">
        <xdr:nvSpPr>
          <xdr:cNvPr id="340" name="TextBox 339">
            <a:extLst>
              <a:ext uri="{FF2B5EF4-FFF2-40B4-BE49-F238E27FC236}">
                <a16:creationId xmlns:a16="http://schemas.microsoft.com/office/drawing/2014/main" id="{00000000-0008-0000-0800-000054010000}"/>
              </a:ext>
            </a:extLst>
          </xdr:cNvPr>
          <xdr:cNvSpPr txBox="1"/>
        </xdr:nvSpPr>
        <xdr:spPr>
          <a:xfrm rot="1736854">
            <a:off x="6995692" y="2937256"/>
            <a:ext cx="1313873"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Conception inclusive</a:t>
            </a:r>
            <a:endParaRPr lang="en-US">
              <a:effectLst/>
            </a:endParaRPr>
          </a:p>
        </xdr:txBody>
      </xdr:sp>
      <xdr:sp macro="" textlink="">
        <xdr:nvSpPr>
          <xdr:cNvPr id="341" name="TextBox 340">
            <a:extLst>
              <a:ext uri="{FF2B5EF4-FFF2-40B4-BE49-F238E27FC236}">
                <a16:creationId xmlns:a16="http://schemas.microsoft.com/office/drawing/2014/main" id="{00000000-0008-0000-0800-000055010000}"/>
              </a:ext>
            </a:extLst>
          </xdr:cNvPr>
          <xdr:cNvSpPr txBox="1"/>
        </xdr:nvSpPr>
        <xdr:spPr>
          <a:xfrm rot="3008672">
            <a:off x="7226915" y="266640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Équité communautaire</a:t>
            </a:r>
            <a:endParaRPr lang="en-US">
              <a:effectLst/>
            </a:endParaRPr>
          </a:p>
        </xdr:txBody>
      </xdr:sp>
      <xdr:sp macro="" textlink="">
        <xdr:nvSpPr>
          <xdr:cNvPr id="342" name="TextBox 341">
            <a:extLst>
              <a:ext uri="{FF2B5EF4-FFF2-40B4-BE49-F238E27FC236}">
                <a16:creationId xmlns:a16="http://schemas.microsoft.com/office/drawing/2014/main" id="{00000000-0008-0000-0800-000056010000}"/>
              </a:ext>
            </a:extLst>
          </xdr:cNvPr>
          <xdr:cNvSpPr txBox="1"/>
        </xdr:nvSpPr>
        <xdr:spPr>
          <a:xfrm rot="4060477">
            <a:off x="7592482" y="2344367"/>
            <a:ext cx="1562242" cy="408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Utilise les meilleures connaissances</a:t>
            </a:r>
            <a:endParaRPr lang="en-US">
              <a:effectLst/>
            </a:endParaRPr>
          </a:p>
        </xdr:txBody>
      </xdr:sp>
      <xdr:sp macro="" textlink="">
        <xdr:nvSpPr>
          <xdr:cNvPr id="343" name="TextBox 342">
            <a:extLst>
              <a:ext uri="{FF2B5EF4-FFF2-40B4-BE49-F238E27FC236}">
                <a16:creationId xmlns:a16="http://schemas.microsoft.com/office/drawing/2014/main" id="{00000000-0008-0000-0800-000057010000}"/>
              </a:ext>
            </a:extLst>
          </xdr:cNvPr>
          <xdr:cNvSpPr txBox="1"/>
        </xdr:nvSpPr>
        <xdr:spPr>
          <a:xfrm rot="5400000">
            <a:off x="8068227" y="2341389"/>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Incorporer le LEK</a:t>
            </a:r>
            <a:endParaRPr lang="en-US">
              <a:effectLst/>
            </a:endParaRPr>
          </a:p>
        </xdr:txBody>
      </xdr:sp>
      <xdr:sp macro="" textlink="">
        <xdr:nvSpPr>
          <xdr:cNvPr id="344" name="TextBox 343">
            <a:extLst>
              <a:ext uri="{FF2B5EF4-FFF2-40B4-BE49-F238E27FC236}">
                <a16:creationId xmlns:a16="http://schemas.microsoft.com/office/drawing/2014/main" id="{00000000-0008-0000-0800-000058010000}"/>
              </a:ext>
            </a:extLst>
          </xdr:cNvPr>
          <xdr:cNvSpPr txBox="1"/>
        </xdr:nvSpPr>
        <xdr:spPr>
          <a:xfrm rot="17499714">
            <a:off x="8485479" y="2464818"/>
            <a:ext cx="1562279"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Gestion adaptative</a:t>
            </a:r>
            <a:endParaRPr lang="en-US">
              <a:effectLst/>
            </a:endParaRPr>
          </a:p>
        </xdr:txBody>
      </xdr:sp>
      <xdr:sp macro="" textlink="">
        <xdr:nvSpPr>
          <xdr:cNvPr id="345" name="TextBox 344">
            <a:extLst>
              <a:ext uri="{FF2B5EF4-FFF2-40B4-BE49-F238E27FC236}">
                <a16:creationId xmlns:a16="http://schemas.microsoft.com/office/drawing/2014/main" id="{00000000-0008-0000-0800-000059010000}"/>
              </a:ext>
            </a:extLst>
          </xdr:cNvPr>
          <xdr:cNvSpPr txBox="1"/>
        </xdr:nvSpPr>
        <xdr:spPr>
          <a:xfrm rot="18724282">
            <a:off x="8865455" y="2596744"/>
            <a:ext cx="1563250" cy="436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Conçu en fonction du contexte</a:t>
            </a:r>
            <a:r>
              <a:rPr lang="en-AU" sz="1100">
                <a:solidFill>
                  <a:schemeClr val="dk1"/>
                </a:solidFill>
                <a:effectLst/>
                <a:latin typeface="+mn-lt"/>
                <a:ea typeface="+mn-ea"/>
                <a:cs typeface="+mn-cs"/>
              </a:rPr>
              <a:t>local</a:t>
            </a:r>
            <a:endParaRPr lang="en-US">
              <a:effectLst/>
            </a:endParaRPr>
          </a:p>
        </xdr:txBody>
      </xdr:sp>
      <xdr:sp macro="" textlink="">
        <xdr:nvSpPr>
          <xdr:cNvPr id="347" name="TextBox 346">
            <a:extLst>
              <a:ext uri="{FF2B5EF4-FFF2-40B4-BE49-F238E27FC236}">
                <a16:creationId xmlns:a16="http://schemas.microsoft.com/office/drawing/2014/main" id="{00000000-0008-0000-0800-00005B010000}"/>
              </a:ext>
            </a:extLst>
          </xdr:cNvPr>
          <xdr:cNvSpPr txBox="1"/>
        </xdr:nvSpPr>
        <xdr:spPr>
          <a:xfrm rot="19805672">
            <a:off x="9069711" y="2992977"/>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Partenariats locaux</a:t>
            </a:r>
            <a:endParaRPr lang="en-US">
              <a:effectLst/>
            </a:endParaRPr>
          </a:p>
        </xdr:txBody>
      </xdr:sp>
      <xdr:sp macro="" textlink="">
        <xdr:nvSpPr>
          <xdr:cNvPr id="348" name="TextBox 347">
            <a:extLst>
              <a:ext uri="{FF2B5EF4-FFF2-40B4-BE49-F238E27FC236}">
                <a16:creationId xmlns:a16="http://schemas.microsoft.com/office/drawing/2014/main" id="{00000000-0008-0000-0800-00005C010000}"/>
              </a:ext>
            </a:extLst>
          </xdr:cNvPr>
          <xdr:cNvSpPr txBox="1"/>
        </xdr:nvSpPr>
        <xdr:spPr>
          <a:xfrm rot="20936511">
            <a:off x="9137771" y="3403134"/>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Engagés dans la politique</a:t>
            </a:r>
            <a:endParaRPr lang="en-US">
              <a:effectLst/>
            </a:endParaRPr>
          </a:p>
        </xdr:txBody>
      </xdr:sp>
      <xdr:sp macro="" textlink="">
        <xdr:nvSpPr>
          <xdr:cNvPr id="349" name="TextBox 348">
            <a:extLst>
              <a:ext uri="{FF2B5EF4-FFF2-40B4-BE49-F238E27FC236}">
                <a16:creationId xmlns:a16="http://schemas.microsoft.com/office/drawing/2014/main" id="{00000000-0008-0000-0800-00005D010000}"/>
              </a:ext>
            </a:extLst>
          </xdr:cNvPr>
          <xdr:cNvSpPr txBox="1"/>
        </xdr:nvSpPr>
        <xdr:spPr>
          <a:xfrm rot="692118">
            <a:off x="9211227" y="3818738"/>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Intégrité du financement</a:t>
            </a:r>
            <a:endParaRPr lang="en-US">
              <a:effectLst/>
            </a:endParaRPr>
          </a:p>
        </xdr:txBody>
      </xdr:sp>
      <xdr:sp macro="" textlink="">
        <xdr:nvSpPr>
          <xdr:cNvPr id="350" name="TextBox 349">
            <a:extLst>
              <a:ext uri="{FF2B5EF4-FFF2-40B4-BE49-F238E27FC236}">
                <a16:creationId xmlns:a16="http://schemas.microsoft.com/office/drawing/2014/main" id="{00000000-0008-0000-0800-00005E010000}"/>
              </a:ext>
            </a:extLst>
          </xdr:cNvPr>
          <xdr:cNvSpPr txBox="1"/>
        </xdr:nvSpPr>
        <xdr:spPr>
          <a:xfrm rot="1803384">
            <a:off x="9060384" y="416552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Transparence financière</a:t>
            </a:r>
            <a:endParaRPr lang="en-US">
              <a:effectLst/>
            </a:endParaRPr>
          </a:p>
        </xdr:txBody>
      </xdr:sp>
      <xdr:sp macro="" textlink="">
        <xdr:nvSpPr>
          <xdr:cNvPr id="351" name="TextBox 350">
            <a:extLst>
              <a:ext uri="{FF2B5EF4-FFF2-40B4-BE49-F238E27FC236}">
                <a16:creationId xmlns:a16="http://schemas.microsoft.com/office/drawing/2014/main" id="{00000000-0008-0000-0800-00005F010000}"/>
              </a:ext>
            </a:extLst>
          </xdr:cNvPr>
          <xdr:cNvSpPr txBox="1"/>
        </xdr:nvSpPr>
        <xdr:spPr>
          <a:xfrm rot="3008532">
            <a:off x="8824010" y="4473432"/>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Accords équitables </a:t>
            </a:r>
            <a:endParaRPr lang="en-US">
              <a:effectLst/>
            </a:endParaRPr>
          </a:p>
        </xdr:txBody>
      </xdr:sp>
      <xdr:sp macro="" textlink="">
        <xdr:nvSpPr>
          <xdr:cNvPr id="352" name="TextBox 351">
            <a:extLst>
              <a:ext uri="{FF2B5EF4-FFF2-40B4-BE49-F238E27FC236}">
                <a16:creationId xmlns:a16="http://schemas.microsoft.com/office/drawing/2014/main" id="{00000000-0008-0000-0800-000060010000}"/>
              </a:ext>
            </a:extLst>
          </xdr:cNvPr>
          <xdr:cNvSpPr txBox="1"/>
        </xdr:nvSpPr>
        <xdr:spPr>
          <a:xfrm rot="4103888">
            <a:off x="8486553" y="4695812"/>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Durabilité du projet</a:t>
            </a:r>
            <a:endParaRPr lang="en-US">
              <a:effectLst/>
            </a:endParaRPr>
          </a:p>
        </xdr:txBody>
      </xdr:sp>
      <xdr:sp macro="" textlink="">
        <xdr:nvSpPr>
          <xdr:cNvPr id="353" name="TextBox 352">
            <a:extLst>
              <a:ext uri="{FF2B5EF4-FFF2-40B4-BE49-F238E27FC236}">
                <a16:creationId xmlns:a16="http://schemas.microsoft.com/office/drawing/2014/main" id="{00000000-0008-0000-0800-000061010000}"/>
              </a:ext>
            </a:extLst>
          </xdr:cNvPr>
          <xdr:cNvSpPr txBox="1"/>
        </xdr:nvSpPr>
        <xdr:spPr>
          <a:xfrm rot="5400000">
            <a:off x="8032463" y="4793784"/>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Évaluation des risques</a:t>
            </a:r>
            <a:endParaRPr lang="en-US">
              <a:effectLst/>
            </a:endParaRPr>
          </a:p>
        </xdr:txBody>
      </xdr:sp>
      <xdr:sp macro="" textlink="">
        <xdr:nvSpPr>
          <xdr:cNvPr id="354" name="TextBox 353">
            <a:extLst>
              <a:ext uri="{FF2B5EF4-FFF2-40B4-BE49-F238E27FC236}">
                <a16:creationId xmlns:a16="http://schemas.microsoft.com/office/drawing/2014/main" id="{00000000-0008-0000-0800-000062010000}"/>
              </a:ext>
            </a:extLst>
          </xdr:cNvPr>
          <xdr:cNvSpPr txBox="1"/>
        </xdr:nvSpPr>
        <xdr:spPr>
          <a:xfrm rot="17495852">
            <a:off x="7689201" y="4725695"/>
            <a:ext cx="1336074" cy="45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Atténuation des risques</a:t>
            </a:r>
            <a:endParaRPr lang="en-US">
              <a:effectLst/>
            </a:endParaRPr>
          </a:p>
        </xdr:txBody>
      </xdr:sp>
    </xdr:grpSp>
    <xdr:clientData/>
  </xdr:twoCellAnchor>
  <xdr:twoCellAnchor>
    <xdr:from>
      <xdr:col>3</xdr:col>
      <xdr:colOff>291353</xdr:colOff>
      <xdr:row>24</xdr:row>
      <xdr:rowOff>235324</xdr:rowOff>
    </xdr:from>
    <xdr:to>
      <xdr:col>10</xdr:col>
      <xdr:colOff>183160</xdr:colOff>
      <xdr:row>28</xdr:row>
      <xdr:rowOff>258289</xdr:rowOff>
    </xdr:to>
    <xdr:sp macro="" textlink="">
      <xdr:nvSpPr>
        <xdr:cNvPr id="4" name="TextBox 3">
          <a:extLst>
            <a:ext uri="{FF2B5EF4-FFF2-40B4-BE49-F238E27FC236}">
              <a16:creationId xmlns:a16="http://schemas.microsoft.com/office/drawing/2014/main" id="{0E9E31A8-0752-469A-9908-4A72E372C921}"/>
            </a:ext>
          </a:extLst>
        </xdr:cNvPr>
        <xdr:cNvSpPr txBox="1"/>
      </xdr:nvSpPr>
      <xdr:spPr>
        <a:xfrm>
          <a:off x="7026088" y="7182971"/>
          <a:ext cx="5629219" cy="1210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Source</a:t>
          </a:r>
          <a:r>
            <a:rPr lang="en-AU" sz="1100"/>
            <a:t>: McDonald T., Jonson J. et Dixon K.W. (eds) (2016) National Standards for the Practice of Ecological Restoration in Australia. Restoration Ecology S1 : 1-340].</a:t>
          </a:r>
        </a:p>
        <a:p>
          <a:r>
            <a:rPr lang="en-AU" sz="1100" b="1">
              <a:solidFill>
                <a:schemeClr val="dk1"/>
              </a:solidFill>
              <a:effectLst/>
              <a:latin typeface="+mn-lt"/>
              <a:ea typeface="+mn-ea"/>
              <a:cs typeface="+mn-cs"/>
            </a:rPr>
            <a:t>Illustration</a:t>
          </a:r>
          <a:r>
            <a:rPr lang="en-AU" sz="1100">
              <a:solidFill>
                <a:schemeClr val="dk1"/>
              </a:solidFill>
              <a:effectLst/>
              <a:latin typeface="+mn-lt"/>
              <a:ea typeface="+mn-ea"/>
              <a:cs typeface="+mn-cs"/>
            </a:rPr>
            <a:t>: Little Gecko Media.</a:t>
          </a:r>
          <a:r>
            <a:rPr lang="en-AU" sz="1100" baseline="0">
              <a:solidFill>
                <a:schemeClr val="dk1"/>
              </a:solidFill>
              <a:effectLst/>
              <a:latin typeface="+mn-lt"/>
              <a:ea typeface="+mn-ea"/>
              <a:cs typeface="+mn-cs"/>
            </a:rPr>
            <a:t> </a:t>
          </a:r>
          <a:r>
            <a:rPr lang="en-AU" sz="1100" b="1">
              <a:solidFill>
                <a:schemeClr val="dk1"/>
              </a:solidFill>
              <a:effectLst/>
              <a:latin typeface="+mn-lt"/>
              <a:ea typeface="+mn-ea"/>
              <a:cs typeface="+mn-cs"/>
            </a:rPr>
            <a:t>Fichier Excel formulé par </a:t>
          </a:r>
          <a:r>
            <a:rPr lang="en-AU" sz="1100">
              <a:solidFill>
                <a:schemeClr val="dk1"/>
              </a:solidFill>
              <a:effectLst/>
              <a:latin typeface="+mn-lt"/>
              <a:ea typeface="+mn-ea"/>
              <a:cs typeface="+mn-cs"/>
            </a:rPr>
            <a:t>Simone Pedrini.</a:t>
          </a:r>
          <a:br>
            <a:rPr lang="en-AU" sz="1100">
              <a:solidFill>
                <a:schemeClr val="dk1"/>
              </a:solidFill>
              <a:effectLst/>
              <a:latin typeface="+mn-lt"/>
              <a:ea typeface="+mn-ea"/>
              <a:cs typeface="+mn-cs"/>
            </a:rPr>
          </a:br>
          <a:r>
            <a:rPr lang="en-AU" sz="1100" b="1">
              <a:solidFill>
                <a:schemeClr val="dk1"/>
              </a:solidFill>
              <a:effectLst/>
              <a:latin typeface="+mn-lt"/>
              <a:ea typeface="+mn-ea"/>
              <a:cs typeface="+mn-cs"/>
            </a:rPr>
            <a:t>Modifié avec l'autorisation de </a:t>
          </a:r>
          <a:r>
            <a:rPr lang="en-AU" sz="1100" baseline="0">
              <a:solidFill>
                <a:schemeClr val="dk1"/>
              </a:solidFill>
              <a:effectLst/>
              <a:latin typeface="+mn-lt"/>
              <a:ea typeface="+mn-ea"/>
              <a:cs typeface="+mn-cs"/>
            </a:rPr>
            <a:t> Mark Beeston 2024</a:t>
          </a:r>
          <a:r>
            <a:rPr lang="en-AU" sz="1100">
              <a:solidFill>
                <a:schemeClr val="dk1"/>
              </a:solidFill>
              <a:effectLst/>
              <a:latin typeface="+mn-lt"/>
              <a:ea typeface="+mn-ea"/>
              <a:cs typeface="+mn-cs"/>
            </a:rPr>
            <a:t>pour les</a:t>
          </a:r>
          <a:r>
            <a:rPr lang="en-AU" sz="1100" baseline="0">
              <a:solidFill>
                <a:schemeClr val="dk1"/>
              </a:solidFill>
              <a:effectLst/>
              <a:latin typeface="+mn-lt"/>
              <a:ea typeface="+mn-ea"/>
              <a:cs typeface="+mn-cs"/>
            </a:rPr>
            <a:t> principes du carbone bleu de haute qualité.</a:t>
          </a:r>
          <a:r>
            <a:rPr lang="en-AU" sz="1100">
              <a:solidFill>
                <a:schemeClr val="dk1"/>
              </a:solidFill>
              <a:effectLst/>
              <a:latin typeface="+mn-lt"/>
              <a:ea typeface="+mn-ea"/>
              <a:cs typeface="+mn-cs"/>
            </a:rPr>
            <a:t>  </a:t>
          </a:r>
          <a:endParaRPr lang="en-AU" sz="1100"/>
        </a:p>
      </xdr:txBody>
    </xdr:sp>
    <xdr:clientData/>
  </xdr:twoCellAnchor>
  <xdr:twoCellAnchor editAs="oneCell">
    <xdr:from>
      <xdr:col>0</xdr:col>
      <xdr:colOff>0</xdr:colOff>
      <xdr:row>31</xdr:row>
      <xdr:rowOff>372240</xdr:rowOff>
    </xdr:from>
    <xdr:to>
      <xdr:col>10</xdr:col>
      <xdr:colOff>267493</xdr:colOff>
      <xdr:row>38</xdr:row>
      <xdr:rowOff>175171</xdr:rowOff>
    </xdr:to>
    <xdr:pic>
      <xdr:nvPicPr>
        <xdr:cNvPr id="2" name="Picture 1">
          <a:extLst>
            <a:ext uri="{FF2B5EF4-FFF2-40B4-BE49-F238E27FC236}">
              <a16:creationId xmlns:a16="http://schemas.microsoft.com/office/drawing/2014/main" id="{A08B0F18-6A0F-4CD6-935B-261E68848C84}"/>
            </a:ext>
          </a:extLst>
        </xdr:cNvPr>
        <xdr:cNvPicPr>
          <a:picLocks noChangeAspect="1"/>
        </xdr:cNvPicPr>
      </xdr:nvPicPr>
      <xdr:blipFill>
        <a:blip xmlns:r="http://schemas.openxmlformats.org/officeDocument/2006/relationships" r:embed="rId1"/>
        <a:stretch>
          <a:fillRect/>
        </a:stretch>
      </xdr:blipFill>
      <xdr:spPr>
        <a:xfrm>
          <a:off x="0" y="9262240"/>
          <a:ext cx="12781372" cy="12918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10</xdr:row>
      <xdr:rowOff>188595</xdr:rowOff>
    </xdr:from>
    <xdr:to>
      <xdr:col>14</xdr:col>
      <xdr:colOff>337185</xdr:colOff>
      <xdr:row>24</xdr:row>
      <xdr:rowOff>66675</xdr:rowOff>
    </xdr:to>
    <xdr:sp macro="" textlink="">
      <xdr:nvSpPr>
        <xdr:cNvPr id="167" name="TextBox 166">
          <a:extLst>
            <a:ext uri="{FF2B5EF4-FFF2-40B4-BE49-F238E27FC236}">
              <a16:creationId xmlns:a16="http://schemas.microsoft.com/office/drawing/2014/main" id="{00000000-0008-0000-0900-0000A7000000}"/>
            </a:ext>
          </a:extLst>
        </xdr:cNvPr>
        <xdr:cNvSpPr txBox="1"/>
      </xdr:nvSpPr>
      <xdr:spPr>
        <a:xfrm>
          <a:off x="2981325" y="2093595"/>
          <a:ext cx="5947410" cy="2545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Sub Wheel()</a:t>
          </a:r>
        </a:p>
        <a:p>
          <a:endParaRPr lang="en-AU" sz="1100"/>
        </a:p>
        <a:p>
          <a:endParaRPr lang="en-AU" sz="1100"/>
        </a:p>
        <a:p>
          <a:r>
            <a:rPr lang="en-AU" sz="1100"/>
            <a:t>For i = 1 To 90</a:t>
          </a:r>
        </a:p>
        <a:p>
          <a:r>
            <a:rPr lang="en-AU" sz="1100"/>
            <a:t>Range("actReg").Value = Range("Macro!A" &amp; i).Value</a:t>
          </a:r>
        </a:p>
        <a:p>
          <a:r>
            <a:rPr lang="en-AU" sz="1100"/>
            <a:t>ActiveSheet.Shapes(Range("actReg").Value).Select</a:t>
          </a:r>
        </a:p>
        <a:p>
          <a:r>
            <a:rPr lang="en-AU" sz="1100"/>
            <a:t>Selection.ShapeRange.Fill.ForeColor.RGB = Range(Range("actRegCode").Value).Interior.Color</a:t>
          </a:r>
        </a:p>
        <a:p>
          <a:endParaRPr lang="en-AU" sz="1100"/>
        </a:p>
        <a:p>
          <a:r>
            <a:rPr lang="en-AU" sz="1100"/>
            <a:t>Next i</a:t>
          </a:r>
        </a:p>
        <a:p>
          <a:endParaRPr lang="en-AU" sz="1100"/>
        </a:p>
        <a:p>
          <a:r>
            <a:rPr lang="en-AU" sz="1100"/>
            <a:t>Range("A5").Select</a:t>
          </a:r>
        </a:p>
        <a:p>
          <a:endParaRPr lang="en-AU" sz="1100"/>
        </a:p>
        <a:p>
          <a:endParaRPr lang="en-AU" sz="1100"/>
        </a:p>
        <a:p>
          <a:r>
            <a:rPr lang="en-AU" sz="1100"/>
            <a:t>End Sub</a:t>
          </a:r>
          <a:endParaRPr lang="en-AU"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ceanriskalliance.org/resource/launching-the-high-quality-blue-carbon-practitioners-gu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C021-ECA7-411C-9C80-2F0C095B60EA}">
  <dimension ref="B2:L46"/>
  <sheetViews>
    <sheetView tabSelected="1" workbookViewId="0">
      <selection activeCell="B4" sqref="B4"/>
    </sheetView>
  </sheetViews>
  <sheetFormatPr baseColWidth="10" defaultColWidth="8.83203125" defaultRowHeight="15" x14ac:dyDescent="0.2"/>
  <sheetData>
    <row r="2" spans="2:12" ht="19" x14ac:dyDescent="0.25">
      <c r="B2" s="70" t="s">
        <v>180</v>
      </c>
    </row>
    <row r="3" spans="2:12" ht="19" x14ac:dyDescent="0.25">
      <c r="B3" s="71" t="s">
        <v>181</v>
      </c>
    </row>
    <row r="5" spans="2:12" x14ac:dyDescent="0.2">
      <c r="B5" t="s">
        <v>182</v>
      </c>
    </row>
    <row r="6" spans="2:12" x14ac:dyDescent="0.2">
      <c r="B6" t="s">
        <v>183</v>
      </c>
    </row>
    <row r="7" spans="2:12" x14ac:dyDescent="0.2">
      <c r="B7" t="s">
        <v>184</v>
      </c>
      <c r="L7" s="166"/>
    </row>
    <row r="8" spans="2:12" x14ac:dyDescent="0.2">
      <c r="B8" t="s">
        <v>185</v>
      </c>
    </row>
    <row r="9" spans="2:12" x14ac:dyDescent="0.2">
      <c r="B9" t="s">
        <v>186</v>
      </c>
    </row>
    <row r="10" spans="2:12" x14ac:dyDescent="0.2">
      <c r="B10" s="166" t="s">
        <v>166</v>
      </c>
    </row>
    <row r="11" spans="2:12" x14ac:dyDescent="0.2">
      <c r="B11" t="s">
        <v>187</v>
      </c>
    </row>
    <row r="46" spans="2:2" x14ac:dyDescent="0.2">
      <c r="B46" t="s">
        <v>188</v>
      </c>
    </row>
  </sheetData>
  <hyperlinks>
    <hyperlink ref="B10" r:id="rId1" xr:uid="{FDF60C38-8BF7-4FE9-A044-1826F9142E5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E285-8DB5-4454-B4CD-1E00A8DC82CC}">
  <dimension ref="A1:L70"/>
  <sheetViews>
    <sheetView zoomScale="65" zoomScaleNormal="65" workbookViewId="0">
      <selection activeCell="D11" sqref="D11"/>
    </sheetView>
  </sheetViews>
  <sheetFormatPr baseColWidth="10" defaultColWidth="8.83203125" defaultRowHeight="15" x14ac:dyDescent="0.2"/>
  <cols>
    <col min="1" max="1" width="16.83203125" customWidth="1"/>
    <col min="2" max="6" width="40.83203125" customWidth="1"/>
    <col min="7" max="7" width="8.6640625" customWidth="1"/>
    <col min="8" max="11" width="40.83203125" customWidth="1"/>
  </cols>
  <sheetData>
    <row r="1" spans="1:12" ht="16" x14ac:dyDescent="0.2">
      <c r="A1" s="30"/>
      <c r="B1" s="30"/>
      <c r="C1" s="30"/>
      <c r="D1" s="30"/>
      <c r="E1" s="30"/>
      <c r="F1" s="30"/>
      <c r="G1" s="30"/>
      <c r="H1" s="30"/>
      <c r="I1" s="30"/>
      <c r="J1" s="30"/>
      <c r="K1" s="30"/>
      <c r="L1" s="30"/>
    </row>
    <row r="2" spans="1:12" ht="19" x14ac:dyDescent="0.25">
      <c r="A2" s="70" t="s">
        <v>189</v>
      </c>
      <c r="B2" s="30"/>
      <c r="C2" s="30"/>
      <c r="D2" s="30"/>
      <c r="E2" s="30"/>
      <c r="F2" s="30"/>
      <c r="G2" s="30"/>
      <c r="H2" s="30"/>
      <c r="I2" s="30"/>
      <c r="J2" s="30"/>
      <c r="K2" s="30"/>
      <c r="L2" s="30"/>
    </row>
    <row r="3" spans="1:12" ht="16" x14ac:dyDescent="0.2">
      <c r="A3" s="30"/>
      <c r="B3" s="30"/>
      <c r="C3" s="30"/>
      <c r="D3" s="30"/>
      <c r="E3" s="30"/>
      <c r="F3" s="30"/>
      <c r="G3" s="30"/>
      <c r="H3" s="30"/>
      <c r="I3" s="30"/>
      <c r="J3" s="30"/>
      <c r="K3" s="30"/>
      <c r="L3" s="30"/>
    </row>
    <row r="4" spans="1:12" ht="19" x14ac:dyDescent="0.25">
      <c r="A4" s="71" t="s">
        <v>190</v>
      </c>
      <c r="B4" s="30"/>
      <c r="C4" s="30"/>
      <c r="D4" s="30"/>
      <c r="E4" s="30"/>
      <c r="F4" s="30"/>
      <c r="G4" s="30"/>
      <c r="H4" s="30"/>
      <c r="I4" s="30"/>
      <c r="J4" s="30"/>
      <c r="K4" s="30"/>
      <c r="L4" s="30"/>
    </row>
    <row r="5" spans="1:12" s="21" customFormat="1" ht="16" x14ac:dyDescent="0.2">
      <c r="A5" s="30"/>
      <c r="B5" s="30"/>
      <c r="C5" s="30"/>
      <c r="D5" s="30"/>
      <c r="E5" s="30"/>
      <c r="F5" s="30"/>
      <c r="G5" s="30"/>
      <c r="H5" s="30"/>
      <c r="I5" s="30"/>
      <c r="J5" s="30"/>
      <c r="K5" s="30"/>
      <c r="L5" s="30"/>
    </row>
    <row r="6" spans="1:12" ht="20" thickBot="1" x14ac:dyDescent="0.3">
      <c r="A6" s="188" t="s">
        <v>190</v>
      </c>
      <c r="B6" s="189"/>
      <c r="C6" s="189"/>
      <c r="D6" s="189"/>
      <c r="E6" s="189"/>
      <c r="F6" s="189"/>
      <c r="G6" s="189"/>
      <c r="H6" s="30"/>
      <c r="I6" s="30"/>
      <c r="J6" s="30"/>
      <c r="K6" s="30"/>
      <c r="L6" s="30"/>
    </row>
    <row r="7" spans="1:12" s="21" customFormat="1" ht="187" x14ac:dyDescent="0.2">
      <c r="A7" s="120" t="s">
        <v>191</v>
      </c>
      <c r="B7" s="35" t="s">
        <v>192</v>
      </c>
      <c r="C7" s="35" t="s">
        <v>193</v>
      </c>
      <c r="D7" s="35" t="s">
        <v>194</v>
      </c>
      <c r="E7" s="35" t="s">
        <v>195</v>
      </c>
      <c r="F7" s="35" t="s">
        <v>196</v>
      </c>
      <c r="G7" s="31"/>
      <c r="H7" s="37"/>
      <c r="I7" s="30"/>
      <c r="J7" s="30"/>
      <c r="K7" s="30"/>
      <c r="L7" s="30"/>
    </row>
    <row r="8" spans="1:12" ht="17" thickBot="1" x14ac:dyDescent="0.25">
      <c r="A8" s="32" t="s">
        <v>197</v>
      </c>
      <c r="B8" s="33"/>
      <c r="C8" s="33"/>
      <c r="D8" s="33"/>
      <c r="E8" s="33"/>
      <c r="F8" s="33"/>
      <c r="G8" s="34"/>
      <c r="H8" s="30"/>
      <c r="I8" s="30"/>
      <c r="J8" s="30"/>
      <c r="K8" s="30"/>
      <c r="L8" s="30"/>
    </row>
    <row r="9" spans="1:12" s="21" customFormat="1" ht="16" x14ac:dyDescent="0.2">
      <c r="A9" s="30"/>
      <c r="B9" s="30"/>
      <c r="C9" s="30"/>
      <c r="D9" s="30"/>
      <c r="E9" s="30"/>
      <c r="F9" s="30"/>
      <c r="G9" s="30"/>
      <c r="H9" s="30"/>
      <c r="I9" s="30"/>
      <c r="J9" s="30"/>
      <c r="K9" s="30"/>
      <c r="L9" s="30"/>
    </row>
    <row r="10" spans="1:12" ht="20" thickBot="1" x14ac:dyDescent="0.3">
      <c r="A10" s="188" t="s">
        <v>190</v>
      </c>
      <c r="B10" s="189"/>
      <c r="C10" s="189"/>
      <c r="D10" s="189"/>
      <c r="E10" s="189"/>
      <c r="F10" s="189"/>
      <c r="G10" s="189"/>
      <c r="H10" s="30"/>
      <c r="I10" s="30"/>
      <c r="J10" s="30"/>
      <c r="K10" s="30"/>
      <c r="L10" s="30"/>
    </row>
    <row r="11" spans="1:12" s="72" customFormat="1" ht="136" x14ac:dyDescent="0.2">
      <c r="A11" s="120" t="s">
        <v>191</v>
      </c>
      <c r="B11" s="36" t="s">
        <v>198</v>
      </c>
      <c r="C11" s="36" t="s">
        <v>199</v>
      </c>
      <c r="D11" s="36" t="s">
        <v>200</v>
      </c>
      <c r="E11" s="36" t="s">
        <v>201</v>
      </c>
      <c r="F11" s="36" t="s">
        <v>202</v>
      </c>
      <c r="G11" s="31"/>
      <c r="H11" s="75"/>
      <c r="I11" s="37"/>
      <c r="J11" s="30"/>
      <c r="K11" s="30"/>
      <c r="L11" s="30"/>
    </row>
    <row r="12" spans="1:12" s="21" customFormat="1" ht="17" thickBot="1" x14ac:dyDescent="0.25">
      <c r="A12" s="32" t="s">
        <v>197</v>
      </c>
      <c r="B12" s="76"/>
      <c r="C12" s="38"/>
      <c r="D12" s="38"/>
      <c r="E12" s="38"/>
      <c r="F12" s="38"/>
      <c r="G12" s="39"/>
      <c r="H12" s="30"/>
      <c r="I12" s="73"/>
      <c r="J12" s="30"/>
      <c r="K12" s="30"/>
      <c r="L12" s="30"/>
    </row>
    <row r="13" spans="1:12" ht="16" x14ac:dyDescent="0.2">
      <c r="A13" s="30"/>
      <c r="B13" s="40"/>
      <c r="C13" s="40"/>
      <c r="D13" s="40"/>
      <c r="E13" s="40"/>
      <c r="F13" s="40"/>
      <c r="G13" s="30"/>
      <c r="H13" s="30"/>
      <c r="I13" s="73"/>
      <c r="J13" s="30"/>
      <c r="K13" s="30"/>
      <c r="L13" s="30"/>
    </row>
    <row r="14" spans="1:12" s="21" customFormat="1" ht="20" thickBot="1" x14ac:dyDescent="0.3">
      <c r="A14" s="188">
        <v>1.1000000000000001</v>
      </c>
      <c r="B14" s="189"/>
      <c r="C14" s="189"/>
      <c r="D14" s="189"/>
      <c r="E14" s="189"/>
      <c r="F14" s="189"/>
      <c r="G14" s="189"/>
      <c r="H14" s="30"/>
      <c r="I14" s="73"/>
      <c r="J14" s="30"/>
      <c r="K14" s="30"/>
      <c r="L14" s="30"/>
    </row>
    <row r="15" spans="1:12" ht="153" x14ac:dyDescent="0.2">
      <c r="A15" s="120" t="s">
        <v>191</v>
      </c>
      <c r="B15" s="35" t="s">
        <v>203</v>
      </c>
      <c r="C15" s="126" t="s">
        <v>204</v>
      </c>
      <c r="D15" s="35" t="s">
        <v>205</v>
      </c>
      <c r="E15" s="35" t="s">
        <v>206</v>
      </c>
      <c r="F15" s="35" t="s">
        <v>207</v>
      </c>
      <c r="G15" s="31"/>
      <c r="H15" s="92"/>
      <c r="I15" s="73"/>
      <c r="J15" s="30"/>
      <c r="K15" s="30"/>
      <c r="L15" s="30"/>
    </row>
    <row r="16" spans="1:12" s="21" customFormat="1" ht="17" thickBot="1" x14ac:dyDescent="0.25">
      <c r="A16" s="32" t="s">
        <v>197</v>
      </c>
      <c r="B16" s="76"/>
      <c r="C16" s="38"/>
      <c r="D16" s="38"/>
      <c r="E16" s="38"/>
      <c r="F16" s="38"/>
      <c r="G16" s="39"/>
      <c r="H16" s="30"/>
      <c r="I16" s="73"/>
      <c r="J16" s="30"/>
      <c r="K16" s="30"/>
      <c r="L16" s="30"/>
    </row>
    <row r="17" spans="1:12" ht="16" x14ac:dyDescent="0.2">
      <c r="A17" s="30"/>
      <c r="B17" s="40"/>
      <c r="C17" s="40"/>
      <c r="D17" s="40"/>
      <c r="E17" s="40"/>
      <c r="F17" s="40"/>
      <c r="G17" s="30"/>
      <c r="H17" s="30"/>
      <c r="I17" s="73"/>
      <c r="J17" s="30"/>
      <c r="K17" s="30"/>
      <c r="L17" s="30"/>
    </row>
    <row r="18" spans="1:12" ht="16" x14ac:dyDescent="0.2">
      <c r="A18" s="41"/>
      <c r="B18" s="41"/>
      <c r="C18" s="41"/>
      <c r="D18" s="41"/>
      <c r="E18" s="41"/>
      <c r="F18" s="41"/>
      <c r="G18" s="41"/>
      <c r="H18" s="41"/>
      <c r="I18" s="41"/>
      <c r="J18" s="41"/>
      <c r="K18" s="41"/>
      <c r="L18" s="41"/>
    </row>
    <row r="19" spans="1:12" s="21" customFormat="1" ht="19" x14ac:dyDescent="0.25">
      <c r="A19" s="71" t="s">
        <v>208</v>
      </c>
      <c r="B19" s="30"/>
      <c r="C19" s="30"/>
      <c r="D19" s="30"/>
      <c r="E19" s="30"/>
      <c r="F19" s="30"/>
      <c r="G19" s="30"/>
      <c r="H19" s="41"/>
      <c r="I19" s="41"/>
      <c r="J19" s="41"/>
      <c r="K19" s="41"/>
      <c r="L19" s="41"/>
    </row>
    <row r="20" spans="1:12" ht="16" x14ac:dyDescent="0.2">
      <c r="A20" s="30"/>
      <c r="B20" s="30"/>
      <c r="C20" s="30"/>
      <c r="D20" s="30"/>
      <c r="E20" s="30"/>
      <c r="F20" s="30"/>
      <c r="G20" s="30"/>
      <c r="H20" s="41"/>
      <c r="I20" s="41"/>
      <c r="J20" s="41"/>
      <c r="K20" s="41"/>
      <c r="L20" s="41"/>
    </row>
    <row r="21" spans="1:12" s="21" customFormat="1" ht="20" thickBot="1" x14ac:dyDescent="0.3">
      <c r="A21" s="188" t="s">
        <v>208</v>
      </c>
      <c r="B21" s="189"/>
      <c r="C21" s="189"/>
      <c r="D21" s="189"/>
      <c r="E21" s="189"/>
      <c r="F21" s="189"/>
      <c r="G21" s="189"/>
      <c r="H21" s="41"/>
      <c r="I21" s="41"/>
      <c r="J21" s="41"/>
      <c r="K21" s="41"/>
      <c r="L21" s="41"/>
    </row>
    <row r="22" spans="1:12" ht="182.25" customHeight="1" x14ac:dyDescent="0.2">
      <c r="A22" s="120" t="s">
        <v>191</v>
      </c>
      <c r="B22" s="36" t="s">
        <v>209</v>
      </c>
      <c r="C22" s="155" t="s">
        <v>210</v>
      </c>
      <c r="D22" s="36" t="s">
        <v>211</v>
      </c>
      <c r="E22" s="36" t="s">
        <v>212</v>
      </c>
      <c r="F22" s="36" t="s">
        <v>213</v>
      </c>
      <c r="G22" s="74"/>
      <c r="H22" s="75"/>
      <c r="I22" s="30"/>
      <c r="J22" s="41"/>
      <c r="K22" s="41"/>
      <c r="L22" s="41"/>
    </row>
    <row r="23" spans="1:12" s="21" customFormat="1" ht="17" thickBot="1" x14ac:dyDescent="0.25">
      <c r="A23" s="32" t="s">
        <v>197</v>
      </c>
      <c r="B23" s="33"/>
      <c r="C23" s="33"/>
      <c r="D23" s="33"/>
      <c r="E23" s="33"/>
      <c r="F23" s="33"/>
      <c r="G23" s="34"/>
      <c r="H23" s="41"/>
      <c r="I23" s="41"/>
      <c r="J23" s="41"/>
      <c r="K23" s="41"/>
      <c r="L23" s="41"/>
    </row>
    <row r="24" spans="1:12" ht="16" x14ac:dyDescent="0.2">
      <c r="A24" s="41"/>
      <c r="B24" s="41"/>
      <c r="C24" s="41"/>
      <c r="D24" s="41"/>
      <c r="E24" s="41"/>
      <c r="F24" s="41"/>
      <c r="G24" s="41"/>
      <c r="H24" s="41"/>
      <c r="I24" s="41"/>
      <c r="J24" s="41"/>
      <c r="K24" s="41"/>
      <c r="L24" s="41"/>
    </row>
    <row r="25" spans="1:12" ht="20" thickBot="1" x14ac:dyDescent="0.3">
      <c r="A25" s="188" t="s">
        <v>208</v>
      </c>
      <c r="B25" s="189"/>
      <c r="C25" s="189"/>
      <c r="D25" s="189"/>
      <c r="E25" s="189"/>
      <c r="F25" s="189"/>
      <c r="G25" s="189"/>
      <c r="H25" s="41"/>
      <c r="I25" s="41"/>
      <c r="J25" s="41"/>
      <c r="K25" s="41"/>
      <c r="L25" s="41"/>
    </row>
    <row r="26" spans="1:12" ht="170" x14ac:dyDescent="0.2">
      <c r="A26" s="120" t="s">
        <v>191</v>
      </c>
      <c r="B26" s="35" t="s">
        <v>214</v>
      </c>
      <c r="C26" s="35" t="s">
        <v>215</v>
      </c>
      <c r="D26" s="126" t="s">
        <v>216</v>
      </c>
      <c r="E26" s="158" t="s">
        <v>217</v>
      </c>
      <c r="F26" s="36" t="s">
        <v>218</v>
      </c>
      <c r="G26" s="74"/>
      <c r="H26" s="40"/>
      <c r="I26" s="40"/>
      <c r="J26" s="73"/>
      <c r="K26" s="73"/>
      <c r="L26" s="41"/>
    </row>
    <row r="27" spans="1:12" ht="17" thickBot="1" x14ac:dyDescent="0.25">
      <c r="A27" s="32" t="s">
        <v>197</v>
      </c>
      <c r="B27" s="33"/>
      <c r="C27" s="33"/>
      <c r="D27" s="33"/>
      <c r="E27" s="33"/>
      <c r="F27" s="33"/>
      <c r="G27" s="34"/>
      <c r="H27" s="30"/>
      <c r="I27" s="30"/>
      <c r="J27" s="30"/>
      <c r="K27" s="30"/>
      <c r="L27" s="30"/>
    </row>
    <row r="28" spans="1:12" ht="16" x14ac:dyDescent="0.2">
      <c r="A28" s="42"/>
      <c r="B28" s="41"/>
      <c r="C28" s="41"/>
      <c r="D28" s="41"/>
      <c r="E28" s="41"/>
      <c r="F28" s="41"/>
      <c r="G28" s="41"/>
      <c r="H28" s="30"/>
      <c r="I28" s="30"/>
      <c r="J28" s="30"/>
      <c r="K28" s="30"/>
      <c r="L28" s="30"/>
    </row>
    <row r="29" spans="1:12" ht="20" thickBot="1" x14ac:dyDescent="0.3">
      <c r="A29" s="186" t="s">
        <v>208</v>
      </c>
      <c r="B29" s="187"/>
      <c r="C29" s="187"/>
      <c r="D29" s="187"/>
      <c r="E29" s="187"/>
      <c r="F29" s="187"/>
      <c r="G29" s="187"/>
      <c r="H29" s="30"/>
      <c r="I29" s="30"/>
      <c r="J29" s="30"/>
      <c r="K29" s="30"/>
      <c r="L29" s="30"/>
    </row>
    <row r="30" spans="1:12" ht="136" x14ac:dyDescent="0.2">
      <c r="A30" s="171" t="s">
        <v>191</v>
      </c>
      <c r="B30" s="155" t="s">
        <v>219</v>
      </c>
      <c r="C30" s="155" t="s">
        <v>220</v>
      </c>
      <c r="D30" s="155" t="s">
        <v>221</v>
      </c>
      <c r="E30" s="155" t="s">
        <v>222</v>
      </c>
      <c r="F30" s="155" t="s">
        <v>223</v>
      </c>
      <c r="G30" s="172"/>
      <c r="H30" s="40"/>
      <c r="I30" s="37"/>
      <c r="J30" s="30"/>
      <c r="K30" s="30"/>
      <c r="L30" s="30"/>
    </row>
    <row r="31" spans="1:12" ht="17" thickBot="1" x14ac:dyDescent="0.25">
      <c r="A31" s="32" t="s">
        <v>197</v>
      </c>
      <c r="B31" s="43"/>
      <c r="C31" s="43"/>
      <c r="D31" s="76"/>
      <c r="E31" s="43"/>
      <c r="F31" s="38"/>
      <c r="G31" s="39"/>
      <c r="H31" s="30"/>
      <c r="I31" s="30"/>
      <c r="J31" s="30"/>
      <c r="K31" s="30"/>
      <c r="L31" s="30"/>
    </row>
    <row r="32" spans="1:12" ht="16" x14ac:dyDescent="0.2">
      <c r="A32" s="75"/>
      <c r="B32" s="75"/>
      <c r="C32" s="75"/>
      <c r="D32" s="75"/>
      <c r="E32" s="75"/>
      <c r="F32" s="75"/>
      <c r="G32" s="75"/>
      <c r="H32" s="75"/>
      <c r="I32" s="75"/>
      <c r="J32" s="73"/>
      <c r="K32" s="73"/>
      <c r="L32" s="75"/>
    </row>
    <row r="33" spans="1:12" ht="20" thickBot="1" x14ac:dyDescent="0.3">
      <c r="A33" s="188" t="s">
        <v>208</v>
      </c>
      <c r="B33" s="189"/>
      <c r="C33" s="189"/>
      <c r="D33" s="189"/>
      <c r="E33" s="189"/>
      <c r="F33" s="189"/>
      <c r="G33" s="189"/>
      <c r="H33" s="41"/>
      <c r="I33" s="75"/>
      <c r="J33" s="73"/>
      <c r="K33" s="73"/>
      <c r="L33" s="75"/>
    </row>
    <row r="34" spans="1:12" ht="187" x14ac:dyDescent="0.2">
      <c r="A34" s="120" t="s">
        <v>191</v>
      </c>
      <c r="B34" s="36" t="s">
        <v>224</v>
      </c>
      <c r="C34" s="36" t="s">
        <v>225</v>
      </c>
      <c r="D34" s="36" t="s">
        <v>226</v>
      </c>
      <c r="E34" s="36" t="s">
        <v>227</v>
      </c>
      <c r="F34" s="155" t="s">
        <v>228</v>
      </c>
      <c r="G34" s="74"/>
      <c r="H34" s="40"/>
      <c r="I34" s="40"/>
      <c r="J34" s="40"/>
      <c r="K34" s="73"/>
      <c r="L34" s="30"/>
    </row>
    <row r="35" spans="1:12" ht="17" thickBot="1" x14ac:dyDescent="0.25">
      <c r="A35" s="32" t="s">
        <v>197</v>
      </c>
      <c r="B35" s="33"/>
      <c r="C35" s="33"/>
      <c r="D35" s="33"/>
      <c r="E35" s="33"/>
      <c r="F35" s="33"/>
      <c r="G35" s="34"/>
      <c r="H35" s="30"/>
      <c r="I35" s="75"/>
      <c r="J35" s="73"/>
      <c r="K35" s="73"/>
      <c r="L35" s="75"/>
    </row>
    <row r="36" spans="1:12" ht="16" x14ac:dyDescent="0.2">
      <c r="A36" s="42"/>
      <c r="B36" s="41"/>
      <c r="C36" s="41"/>
      <c r="D36" s="41"/>
      <c r="E36" s="41"/>
      <c r="F36" s="41"/>
      <c r="G36" s="41"/>
      <c r="H36" s="30"/>
      <c r="I36" s="75"/>
      <c r="J36" s="73"/>
      <c r="K36" s="73"/>
      <c r="L36" s="75"/>
    </row>
    <row r="37" spans="1:12" ht="16" x14ac:dyDescent="0.2">
      <c r="A37" s="41"/>
      <c r="B37" s="41"/>
      <c r="C37" s="41"/>
      <c r="D37" s="41"/>
      <c r="E37" s="41"/>
      <c r="F37" s="41"/>
      <c r="G37" s="41"/>
      <c r="H37" s="41"/>
      <c r="I37" s="41"/>
      <c r="J37" s="41"/>
      <c r="K37" s="41"/>
      <c r="L37" s="41"/>
    </row>
    <row r="38" spans="1:12" ht="19" x14ac:dyDescent="0.25">
      <c r="A38" s="71" t="s">
        <v>229</v>
      </c>
      <c r="B38" s="30"/>
      <c r="C38" s="30"/>
      <c r="D38" s="30"/>
      <c r="E38" s="30"/>
      <c r="F38" s="30"/>
      <c r="G38" s="30"/>
      <c r="H38" s="41"/>
      <c r="I38" s="41"/>
      <c r="J38" s="41"/>
      <c r="K38" s="41"/>
      <c r="L38" s="41"/>
    </row>
    <row r="39" spans="1:12" ht="16" x14ac:dyDescent="0.2">
      <c r="A39" s="30"/>
      <c r="B39" s="30"/>
      <c r="C39" s="30"/>
      <c r="D39" s="30"/>
      <c r="E39" s="30"/>
      <c r="F39" s="30"/>
      <c r="G39" s="30"/>
      <c r="H39" s="41"/>
      <c r="I39" s="41"/>
      <c r="J39" s="41"/>
      <c r="K39" s="41"/>
      <c r="L39" s="41"/>
    </row>
    <row r="40" spans="1:12" ht="20" thickBot="1" x14ac:dyDescent="0.3">
      <c r="A40" s="188" t="s">
        <v>229</v>
      </c>
      <c r="B40" s="189"/>
      <c r="C40" s="189"/>
      <c r="D40" s="189"/>
      <c r="E40" s="189"/>
      <c r="F40" s="189"/>
      <c r="G40" s="189"/>
      <c r="H40" s="41"/>
      <c r="I40" s="41"/>
      <c r="J40" s="41"/>
      <c r="K40" s="41"/>
      <c r="L40" s="41"/>
    </row>
    <row r="41" spans="1:12" ht="289" x14ac:dyDescent="0.2">
      <c r="A41" s="120" t="s">
        <v>191</v>
      </c>
      <c r="B41" s="154" t="s">
        <v>230</v>
      </c>
      <c r="C41" s="155" t="s">
        <v>231</v>
      </c>
      <c r="D41" s="36" t="s">
        <v>232</v>
      </c>
      <c r="E41" s="36" t="s">
        <v>233</v>
      </c>
      <c r="F41" s="36" t="s">
        <v>234</v>
      </c>
      <c r="G41" s="31"/>
      <c r="H41" s="144"/>
      <c r="J41" s="41"/>
      <c r="K41" s="41"/>
      <c r="L41" s="41"/>
    </row>
    <row r="42" spans="1:12" ht="17" thickBot="1" x14ac:dyDescent="0.25">
      <c r="A42" s="32" t="s">
        <v>197</v>
      </c>
      <c r="B42" s="33"/>
      <c r="C42" s="33"/>
      <c r="D42" s="33"/>
      <c r="E42" s="33"/>
      <c r="F42" s="33"/>
      <c r="G42" s="34"/>
      <c r="H42" s="41"/>
      <c r="I42" s="41"/>
      <c r="J42" s="41"/>
      <c r="K42" s="41"/>
      <c r="L42" s="41"/>
    </row>
    <row r="43" spans="1:12" ht="16" x14ac:dyDescent="0.2">
      <c r="A43" s="42"/>
      <c r="B43" s="41"/>
      <c r="C43" s="41"/>
      <c r="D43" s="41"/>
      <c r="E43" s="41"/>
      <c r="F43" s="41"/>
      <c r="G43" s="41"/>
      <c r="H43" s="41"/>
      <c r="I43" s="41"/>
      <c r="J43" s="41"/>
      <c r="K43" s="41"/>
      <c r="L43" s="41"/>
    </row>
    <row r="44" spans="1:12" ht="20" thickBot="1" x14ac:dyDescent="0.3">
      <c r="A44" s="188" t="s">
        <v>229</v>
      </c>
      <c r="B44" s="189"/>
      <c r="C44" s="189"/>
      <c r="D44" s="189"/>
      <c r="E44" s="189"/>
      <c r="F44" s="189"/>
      <c r="G44" s="189"/>
      <c r="H44" s="41"/>
      <c r="I44" s="41"/>
      <c r="J44" s="41"/>
      <c r="K44" s="41"/>
      <c r="L44" s="41"/>
    </row>
    <row r="45" spans="1:12" ht="238" x14ac:dyDescent="0.2">
      <c r="A45" s="120" t="s">
        <v>191</v>
      </c>
      <c r="B45" s="154" t="s">
        <v>235</v>
      </c>
      <c r="C45" s="128" t="s">
        <v>236</v>
      </c>
      <c r="D45" s="154" t="s">
        <v>237</v>
      </c>
      <c r="E45" s="154" t="s">
        <v>238</v>
      </c>
      <c r="F45" s="154" t="s">
        <v>239</v>
      </c>
      <c r="G45" s="127"/>
      <c r="H45" s="40"/>
      <c r="I45" s="40"/>
      <c r="J45" s="41"/>
      <c r="K45" s="41"/>
      <c r="L45" s="41"/>
    </row>
    <row r="46" spans="1:12" ht="17" thickBot="1" x14ac:dyDescent="0.25">
      <c r="A46" s="32" t="s">
        <v>197</v>
      </c>
      <c r="B46" s="33"/>
      <c r="C46" s="33"/>
      <c r="D46" s="33"/>
      <c r="E46" s="33"/>
      <c r="F46" s="33"/>
      <c r="G46" s="34"/>
      <c r="H46" s="41"/>
      <c r="I46" s="41"/>
      <c r="J46" s="41"/>
      <c r="K46" s="41"/>
      <c r="L46" s="41"/>
    </row>
    <row r="47" spans="1:12" ht="16" x14ac:dyDescent="0.2">
      <c r="A47" s="41"/>
      <c r="B47" s="41"/>
      <c r="C47" s="41"/>
      <c r="D47" s="41"/>
      <c r="E47" s="41"/>
      <c r="F47" s="41"/>
      <c r="G47" s="41"/>
      <c r="H47" s="41"/>
      <c r="I47" s="41"/>
      <c r="J47" s="41"/>
      <c r="K47" s="41"/>
      <c r="L47" s="41"/>
    </row>
    <row r="48" spans="1:12" ht="16" x14ac:dyDescent="0.2">
      <c r="A48" s="30"/>
      <c r="B48" s="30"/>
      <c r="C48" s="30"/>
      <c r="D48" s="30"/>
      <c r="E48" s="30"/>
      <c r="F48" s="30"/>
      <c r="G48" s="30"/>
      <c r="H48" s="30"/>
      <c r="I48" s="30"/>
      <c r="J48" s="30"/>
      <c r="K48" s="30"/>
      <c r="L48" s="30"/>
    </row>
    <row r="49" spans="1:12" ht="17" thickBot="1" x14ac:dyDescent="0.25">
      <c r="A49" s="30"/>
      <c r="B49" s="30"/>
      <c r="C49" s="30"/>
      <c r="D49" s="30"/>
      <c r="E49" s="30"/>
      <c r="F49" s="30"/>
      <c r="G49" s="30"/>
      <c r="H49" s="30"/>
      <c r="I49" s="30"/>
      <c r="J49" s="30"/>
      <c r="K49" s="30"/>
      <c r="L49" s="30"/>
    </row>
    <row r="50" spans="1:12" ht="17" thickBot="1" x14ac:dyDescent="0.25">
      <c r="A50" s="30"/>
      <c r="B50" s="167" t="s">
        <v>4</v>
      </c>
      <c r="C50" s="77">
        <f>F50</f>
        <v>0</v>
      </c>
      <c r="D50" s="78"/>
      <c r="E50" s="78">
        <f>SUM(B52:F52)</f>
        <v>0</v>
      </c>
      <c r="F50" s="79">
        <f>E50/G52</f>
        <v>0</v>
      </c>
      <c r="G50" s="80"/>
      <c r="H50" s="30"/>
      <c r="I50" s="30"/>
      <c r="J50" s="30"/>
      <c r="K50" s="30"/>
      <c r="L50" s="30"/>
    </row>
    <row r="51" spans="1:12" ht="16" x14ac:dyDescent="0.2">
      <c r="A51" s="30"/>
      <c r="B51" s="81">
        <f t="shared" ref="B51:G51" si="0">SUM(B8:B16)</f>
        <v>0</v>
      </c>
      <c r="C51" s="81">
        <f t="shared" si="0"/>
        <v>0</v>
      </c>
      <c r="D51" s="81">
        <f t="shared" si="0"/>
        <v>0</v>
      </c>
      <c r="E51" s="30">
        <f t="shared" si="0"/>
        <v>0</v>
      </c>
      <c r="F51" s="30">
        <f t="shared" si="0"/>
        <v>0</v>
      </c>
      <c r="G51" s="97">
        <f t="shared" si="0"/>
        <v>0</v>
      </c>
      <c r="H51" s="30"/>
      <c r="I51" s="30"/>
      <c r="J51" s="30"/>
      <c r="K51" s="30"/>
      <c r="L51" s="30"/>
    </row>
    <row r="52" spans="1:12" ht="17" thickBot="1" x14ac:dyDescent="0.25">
      <c r="A52" s="30"/>
      <c r="B52" s="82">
        <f>B51</f>
        <v>0</v>
      </c>
      <c r="C52" s="83">
        <f>C51*2</f>
        <v>0</v>
      </c>
      <c r="D52" s="83">
        <f>D51*3</f>
        <v>0</v>
      </c>
      <c r="E52" s="83">
        <f>E51*4</f>
        <v>0</v>
      </c>
      <c r="F52" s="84">
        <f>F51*5</f>
        <v>0</v>
      </c>
      <c r="G52" s="84">
        <f>3-G51</f>
        <v>3</v>
      </c>
      <c r="H52" s="30"/>
      <c r="I52" s="30"/>
      <c r="J52" s="30"/>
      <c r="K52" s="30"/>
      <c r="L52" s="30"/>
    </row>
    <row r="53" spans="1:12" ht="17" thickBot="1" x14ac:dyDescent="0.25">
      <c r="A53" s="30"/>
      <c r="B53" s="30"/>
      <c r="C53" s="30"/>
      <c r="D53" s="30"/>
      <c r="E53" s="30"/>
      <c r="F53" s="30"/>
      <c r="G53" s="30"/>
      <c r="H53" s="30"/>
      <c r="I53" s="30"/>
      <c r="J53" s="30"/>
      <c r="K53" s="30"/>
      <c r="L53" s="30"/>
    </row>
    <row r="54" spans="1:12" ht="17" thickBot="1" x14ac:dyDescent="0.25">
      <c r="A54" s="30"/>
      <c r="B54" s="167" t="s">
        <v>5</v>
      </c>
      <c r="C54" s="77">
        <f>F54</f>
        <v>0</v>
      </c>
      <c r="D54" s="78"/>
      <c r="E54" s="78">
        <f>SUM(B56:F56)</f>
        <v>0</v>
      </c>
      <c r="F54" s="79">
        <f>E54/G56</f>
        <v>0</v>
      </c>
      <c r="G54" s="80"/>
      <c r="H54" s="30"/>
      <c r="I54" s="30"/>
      <c r="J54" s="30"/>
      <c r="K54" s="30"/>
      <c r="L54" s="30"/>
    </row>
    <row r="55" spans="1:12" ht="16" x14ac:dyDescent="0.2">
      <c r="A55" s="30"/>
      <c r="B55" s="81">
        <f t="shared" ref="B55:G55" si="1">SUM(B23:B35)</f>
        <v>0</v>
      </c>
      <c r="C55" s="81">
        <f t="shared" si="1"/>
        <v>0</v>
      </c>
      <c r="D55" s="81">
        <f t="shared" si="1"/>
        <v>0</v>
      </c>
      <c r="E55" s="30">
        <f t="shared" si="1"/>
        <v>0</v>
      </c>
      <c r="F55" s="30">
        <f t="shared" si="1"/>
        <v>0</v>
      </c>
      <c r="G55" s="97">
        <f t="shared" si="1"/>
        <v>0</v>
      </c>
      <c r="H55" s="30"/>
      <c r="I55" s="30"/>
      <c r="J55" s="30"/>
      <c r="K55" s="30"/>
      <c r="L55" s="30"/>
    </row>
    <row r="56" spans="1:12" ht="17" thickBot="1" x14ac:dyDescent="0.25">
      <c r="A56" s="30"/>
      <c r="B56" s="82">
        <f>B55</f>
        <v>0</v>
      </c>
      <c r="C56" s="83">
        <f>C55*2</f>
        <v>0</v>
      </c>
      <c r="D56" s="83">
        <f>D55*3</f>
        <v>0</v>
      </c>
      <c r="E56" s="83">
        <f>E55*4</f>
        <v>0</v>
      </c>
      <c r="F56" s="84">
        <f>F55*5</f>
        <v>0</v>
      </c>
      <c r="G56" s="86">
        <f>4-G55</f>
        <v>4</v>
      </c>
      <c r="H56" s="30"/>
      <c r="I56" s="30"/>
      <c r="J56" s="30"/>
      <c r="K56" s="30"/>
      <c r="L56" s="30"/>
    </row>
    <row r="57" spans="1:12" ht="17" thickBot="1" x14ac:dyDescent="0.25">
      <c r="A57" s="30"/>
      <c r="B57" s="30"/>
      <c r="C57" s="30"/>
      <c r="D57" s="30"/>
      <c r="E57" s="30"/>
      <c r="F57" s="30"/>
      <c r="G57" s="30"/>
      <c r="H57" s="30"/>
      <c r="I57" s="30"/>
      <c r="J57" s="30"/>
      <c r="K57" s="30"/>
      <c r="L57" s="30"/>
    </row>
    <row r="58" spans="1:12" ht="17" thickBot="1" x14ac:dyDescent="0.25">
      <c r="A58" s="30"/>
      <c r="B58" s="167" t="s">
        <v>3</v>
      </c>
      <c r="C58" s="77">
        <f>F58</f>
        <v>0</v>
      </c>
      <c r="D58" s="78"/>
      <c r="E58" s="78">
        <f>SUM(B60:F60)</f>
        <v>0</v>
      </c>
      <c r="F58" s="78">
        <f>E58/G60</f>
        <v>0</v>
      </c>
      <c r="G58" s="80"/>
      <c r="H58" s="30"/>
      <c r="I58" s="30"/>
      <c r="J58" s="30"/>
      <c r="K58" s="30"/>
      <c r="L58" s="30"/>
    </row>
    <row r="59" spans="1:12" ht="16" x14ac:dyDescent="0.2">
      <c r="A59" s="30"/>
      <c r="B59" s="81">
        <f>SUM(B42:B47)</f>
        <v>0</v>
      </c>
      <c r="C59" s="81">
        <f>SUM(C42:C47)</f>
        <v>0</v>
      </c>
      <c r="D59" s="81">
        <f>SUM(D42:D47)</f>
        <v>0</v>
      </c>
      <c r="E59" s="30">
        <f>SUM(E42:E47)</f>
        <v>0</v>
      </c>
      <c r="F59" s="30">
        <f>SUM(F42:F47)</f>
        <v>0</v>
      </c>
      <c r="G59" s="97">
        <f t="shared" ref="G59" si="2">SUM(G47:G47)</f>
        <v>0</v>
      </c>
      <c r="H59" s="30"/>
      <c r="I59" s="30"/>
      <c r="J59" s="30"/>
      <c r="K59" s="30"/>
      <c r="L59" s="30"/>
    </row>
    <row r="60" spans="1:12" ht="17" thickBot="1" x14ac:dyDescent="0.25">
      <c r="A60" s="30"/>
      <c r="B60" s="82">
        <f>B59</f>
        <v>0</v>
      </c>
      <c r="C60" s="83">
        <f>C59*2</f>
        <v>0</v>
      </c>
      <c r="D60" s="83">
        <f>D59*3</f>
        <v>0</v>
      </c>
      <c r="E60" s="83">
        <f>E59*4</f>
        <v>0</v>
      </c>
      <c r="F60" s="83">
        <f>F59*5</f>
        <v>0</v>
      </c>
      <c r="G60" s="86">
        <f>2-G59</f>
        <v>2</v>
      </c>
      <c r="H60" s="30"/>
      <c r="I60" s="30"/>
      <c r="J60" s="30"/>
      <c r="K60" s="30"/>
      <c r="L60" s="30"/>
    </row>
    <row r="61" spans="1:12" ht="16" x14ac:dyDescent="0.2">
      <c r="A61" s="30"/>
      <c r="B61" s="30"/>
      <c r="C61" s="30"/>
      <c r="D61" s="30"/>
      <c r="E61" s="30"/>
      <c r="F61" s="30"/>
      <c r="G61" s="30"/>
      <c r="H61" s="30"/>
      <c r="I61" s="30"/>
      <c r="J61" s="30"/>
      <c r="K61" s="30"/>
      <c r="L61" s="30"/>
    </row>
    <row r="62" spans="1:12" ht="16" x14ac:dyDescent="0.2">
      <c r="A62" s="30"/>
      <c r="B62" s="30"/>
      <c r="C62" s="30"/>
      <c r="D62" s="30"/>
      <c r="E62" s="30"/>
      <c r="F62" s="30"/>
      <c r="G62" s="30"/>
      <c r="H62" s="30"/>
      <c r="I62" s="30"/>
      <c r="J62" s="30"/>
      <c r="K62" s="30"/>
      <c r="L62" s="30"/>
    </row>
    <row r="63" spans="1:12" ht="16" x14ac:dyDescent="0.2">
      <c r="A63" s="30"/>
      <c r="B63" s="30"/>
      <c r="C63" s="30"/>
      <c r="D63" s="30"/>
      <c r="E63" s="30"/>
      <c r="F63" s="30"/>
      <c r="G63" s="30"/>
      <c r="H63" s="30"/>
      <c r="I63" s="30"/>
      <c r="J63" s="30"/>
      <c r="K63" s="30"/>
      <c r="L63" s="30"/>
    </row>
    <row r="64" spans="1:12" ht="16" x14ac:dyDescent="0.2">
      <c r="I64" s="30"/>
      <c r="J64" s="30"/>
      <c r="K64" s="30"/>
      <c r="L64" s="30"/>
    </row>
    <row r="65" spans="9:12" ht="16" x14ac:dyDescent="0.2">
      <c r="I65" s="30"/>
      <c r="J65" s="30"/>
      <c r="K65" s="30"/>
      <c r="L65" s="30"/>
    </row>
    <row r="66" spans="9:12" ht="16" x14ac:dyDescent="0.2">
      <c r="I66" s="30"/>
      <c r="J66" s="30"/>
      <c r="K66" s="30"/>
      <c r="L66" s="30"/>
    </row>
    <row r="67" spans="9:12" ht="16" x14ac:dyDescent="0.2">
      <c r="I67" s="30"/>
      <c r="J67" s="30"/>
      <c r="K67" s="30"/>
      <c r="L67" s="30"/>
    </row>
    <row r="68" spans="9:12" ht="16" x14ac:dyDescent="0.2">
      <c r="I68" s="30"/>
      <c r="J68" s="30"/>
      <c r="K68" s="30"/>
      <c r="L68" s="30"/>
    </row>
    <row r="69" spans="9:12" ht="16" x14ac:dyDescent="0.2">
      <c r="I69" s="30"/>
      <c r="J69" s="30"/>
      <c r="K69" s="30"/>
      <c r="L69" s="30"/>
    </row>
    <row r="70" spans="9:12" ht="16" x14ac:dyDescent="0.2">
      <c r="I70" s="30"/>
      <c r="J70" s="30"/>
      <c r="K70" s="30"/>
      <c r="L70" s="30"/>
    </row>
  </sheetData>
  <mergeCells count="9">
    <mergeCell ref="A29:G29"/>
    <mergeCell ref="A33:G33"/>
    <mergeCell ref="A40:G40"/>
    <mergeCell ref="A44:G44"/>
    <mergeCell ref="A6:G6"/>
    <mergeCell ref="A10:G10"/>
    <mergeCell ref="A14:G14"/>
    <mergeCell ref="A21:G21"/>
    <mergeCell ref="A25:G2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0AD4-EB71-4477-8569-7E8A13288ABB}">
  <dimension ref="A2:L80"/>
  <sheetViews>
    <sheetView zoomScale="65" zoomScaleNormal="65" workbookViewId="0">
      <selection activeCell="A4" sqref="A4:G4"/>
    </sheetView>
  </sheetViews>
  <sheetFormatPr baseColWidth="10" defaultColWidth="8.83203125" defaultRowHeight="15" x14ac:dyDescent="0.2"/>
  <cols>
    <col min="1" max="1" width="16.83203125" customWidth="1"/>
    <col min="2" max="6" width="40.83203125" customWidth="1"/>
    <col min="7" max="7" width="23.5" customWidth="1"/>
    <col min="8" max="11" width="40.83203125" customWidth="1"/>
  </cols>
  <sheetData>
    <row r="2" spans="1:12" ht="19" x14ac:dyDescent="0.25">
      <c r="A2" s="70" t="s">
        <v>240</v>
      </c>
      <c r="B2" s="30"/>
      <c r="C2" s="30"/>
      <c r="D2" s="30"/>
      <c r="E2" s="30"/>
      <c r="F2" s="30"/>
      <c r="G2" s="30"/>
      <c r="H2" s="30"/>
      <c r="I2" s="30"/>
      <c r="J2" s="30"/>
      <c r="K2" s="30"/>
    </row>
    <row r="3" spans="1:12" ht="16" x14ac:dyDescent="0.2">
      <c r="A3" s="30"/>
      <c r="B3" s="30"/>
      <c r="C3" s="87"/>
      <c r="D3" s="30"/>
      <c r="E3" s="30"/>
      <c r="F3" s="30"/>
      <c r="G3" s="30"/>
      <c r="H3" s="30"/>
      <c r="I3" s="30"/>
      <c r="J3" s="30"/>
      <c r="K3" s="30"/>
    </row>
    <row r="4" spans="1:12" ht="19" x14ac:dyDescent="0.25">
      <c r="A4" s="191" t="s">
        <v>241</v>
      </c>
      <c r="B4" s="192"/>
      <c r="C4" s="192"/>
      <c r="D4" s="192"/>
      <c r="E4" s="192"/>
      <c r="F4" s="192"/>
      <c r="G4" s="192"/>
      <c r="H4" s="30"/>
      <c r="I4" s="30"/>
      <c r="J4" s="30"/>
      <c r="K4" s="30"/>
    </row>
    <row r="5" spans="1:12" s="21" customFormat="1" ht="16" x14ac:dyDescent="0.2">
      <c r="A5" s="30"/>
      <c r="B5" s="30"/>
      <c r="C5" s="30"/>
      <c r="D5" s="30"/>
      <c r="E5" s="30"/>
      <c r="F5" s="30"/>
      <c r="G5" s="30"/>
      <c r="H5" s="30"/>
      <c r="I5" s="30"/>
      <c r="J5" s="30"/>
      <c r="K5" s="30"/>
      <c r="L5" s="30"/>
    </row>
    <row r="6" spans="1:12" s="21" customFormat="1" ht="20" thickBot="1" x14ac:dyDescent="0.3">
      <c r="A6" s="69" t="s">
        <v>242</v>
      </c>
      <c r="B6" s="44"/>
      <c r="C6" s="44"/>
      <c r="D6" s="44"/>
      <c r="E6" s="44"/>
      <c r="F6" s="44"/>
      <c r="G6" s="44"/>
      <c r="H6" s="30"/>
      <c r="I6" s="30"/>
      <c r="J6" s="30"/>
      <c r="K6" s="30"/>
    </row>
    <row r="7" spans="1:12" ht="180.75" customHeight="1" x14ac:dyDescent="0.2">
      <c r="A7" s="120" t="s">
        <v>191</v>
      </c>
      <c r="B7" s="36" t="s">
        <v>243</v>
      </c>
      <c r="C7" s="36" t="s">
        <v>244</v>
      </c>
      <c r="D7" s="36" t="s">
        <v>245</v>
      </c>
      <c r="E7" s="36" t="s">
        <v>246</v>
      </c>
      <c r="F7" s="157" t="s">
        <v>247</v>
      </c>
      <c r="G7" s="122" t="s">
        <v>248</v>
      </c>
      <c r="H7" s="37"/>
      <c r="I7" s="37"/>
      <c r="J7" s="88"/>
      <c r="K7" s="89"/>
    </row>
    <row r="8" spans="1:12" s="21" customFormat="1" ht="17" thickBot="1" x14ac:dyDescent="0.25">
      <c r="A8" s="32" t="s">
        <v>6</v>
      </c>
      <c r="B8" s="76"/>
      <c r="C8" s="76"/>
      <c r="D8" s="76"/>
      <c r="E8" s="76"/>
      <c r="F8" s="76"/>
      <c r="G8" s="90"/>
      <c r="H8" s="30"/>
      <c r="I8" s="37"/>
      <c r="J8" s="88"/>
      <c r="K8" s="89"/>
    </row>
    <row r="9" spans="1:12" ht="16" x14ac:dyDescent="0.2">
      <c r="A9" s="89"/>
      <c r="B9" s="88"/>
      <c r="C9" s="88"/>
      <c r="D9" s="88"/>
      <c r="E9" s="88"/>
      <c r="F9" s="88"/>
      <c r="G9" s="30"/>
      <c r="H9" s="30"/>
      <c r="I9" s="37"/>
      <c r="J9" s="88"/>
      <c r="K9" s="89"/>
    </row>
    <row r="10" spans="1:12" s="21" customFormat="1" ht="20" thickBot="1" x14ac:dyDescent="0.3">
      <c r="A10" s="69" t="s">
        <v>242</v>
      </c>
      <c r="B10" s="41"/>
      <c r="C10" s="41"/>
      <c r="D10" s="41"/>
      <c r="E10" s="41"/>
      <c r="F10" s="41"/>
      <c r="G10" s="41"/>
      <c r="H10" s="41"/>
      <c r="I10" s="41"/>
      <c r="J10" s="41"/>
      <c r="K10" s="41"/>
    </row>
    <row r="11" spans="1:12" ht="149.5" customHeight="1" x14ac:dyDescent="0.2">
      <c r="A11" s="120" t="s">
        <v>191</v>
      </c>
      <c r="B11" s="35" t="s">
        <v>249</v>
      </c>
      <c r="C11" s="35" t="s">
        <v>250</v>
      </c>
      <c r="D11" s="35" t="s">
        <v>251</v>
      </c>
      <c r="E11" s="35" t="s">
        <v>252</v>
      </c>
      <c r="F11" s="173" t="s">
        <v>253</v>
      </c>
      <c r="G11" s="122" t="s">
        <v>248</v>
      </c>
      <c r="H11" s="40"/>
      <c r="J11" s="30"/>
      <c r="K11" s="30"/>
    </row>
    <row r="12" spans="1:12" ht="17" thickBot="1" x14ac:dyDescent="0.25">
      <c r="A12" s="32" t="s">
        <v>6</v>
      </c>
      <c r="B12" s="33"/>
      <c r="C12" s="33"/>
      <c r="D12" s="33"/>
      <c r="E12" s="33"/>
      <c r="F12" s="33"/>
      <c r="G12" s="34"/>
      <c r="H12" s="41"/>
      <c r="I12" s="41"/>
      <c r="J12" s="41"/>
      <c r="K12" s="41"/>
    </row>
    <row r="13" spans="1:12" s="21" customFormat="1" ht="16" x14ac:dyDescent="0.2">
      <c r="A13" s="41"/>
      <c r="B13" s="41"/>
      <c r="C13" s="41"/>
      <c r="D13" s="41"/>
      <c r="E13" s="41"/>
      <c r="F13" s="41"/>
      <c r="G13" s="41"/>
      <c r="H13" s="41"/>
      <c r="I13" s="41"/>
      <c r="J13" s="41"/>
      <c r="K13" s="41"/>
    </row>
    <row r="14" spans="1:12" ht="20" thickBot="1" x14ac:dyDescent="0.3">
      <c r="A14" s="188" t="s">
        <v>254</v>
      </c>
      <c r="B14" s="189"/>
      <c r="C14" s="189"/>
      <c r="D14" s="189"/>
      <c r="E14" s="189"/>
      <c r="F14" s="189"/>
      <c r="G14" s="189"/>
      <c r="H14" s="41"/>
      <c r="I14" s="41"/>
      <c r="J14" s="41"/>
      <c r="K14" s="41"/>
    </row>
    <row r="15" spans="1:12" s="21" customFormat="1" ht="255" customHeight="1" x14ac:dyDescent="0.2">
      <c r="A15" s="171" t="s">
        <v>191</v>
      </c>
      <c r="B15" s="126" t="s">
        <v>255</v>
      </c>
      <c r="C15" s="126" t="s">
        <v>256</v>
      </c>
      <c r="D15" s="126" t="s">
        <v>257</v>
      </c>
      <c r="E15" s="126" t="s">
        <v>258</v>
      </c>
      <c r="F15" s="126" t="s">
        <v>259</v>
      </c>
      <c r="G15" s="174" t="s">
        <v>248</v>
      </c>
      <c r="H15" s="123"/>
      <c r="I15" s="144"/>
      <c r="K15" s="30"/>
    </row>
    <row r="16" spans="1:12" ht="17" thickBot="1" x14ac:dyDescent="0.25">
      <c r="A16" s="32" t="s">
        <v>6</v>
      </c>
      <c r="B16" s="33"/>
      <c r="C16" s="33"/>
      <c r="D16" s="33"/>
      <c r="E16" s="33"/>
      <c r="F16" s="33"/>
      <c r="G16" s="34"/>
      <c r="H16" s="41"/>
      <c r="I16" s="41"/>
      <c r="J16" s="41"/>
      <c r="K16" s="41"/>
    </row>
    <row r="17" spans="1:11" s="21" customFormat="1" ht="16" x14ac:dyDescent="0.2">
      <c r="A17" s="41"/>
      <c r="B17" s="41"/>
      <c r="C17" s="41"/>
      <c r="D17" s="41"/>
      <c r="E17" s="41"/>
      <c r="F17" s="41"/>
      <c r="G17" s="124"/>
      <c r="H17" s="124"/>
      <c r="I17" s="124"/>
      <c r="J17" s="41"/>
      <c r="K17" s="41"/>
    </row>
    <row r="18" spans="1:11" ht="20" thickBot="1" x14ac:dyDescent="0.3">
      <c r="A18" s="188" t="s">
        <v>254</v>
      </c>
      <c r="B18" s="189"/>
      <c r="C18" s="189"/>
      <c r="D18" s="189"/>
      <c r="E18" s="189"/>
      <c r="F18" s="189"/>
      <c r="G18" s="189"/>
      <c r="H18" s="41"/>
      <c r="I18" s="41"/>
      <c r="J18" s="41"/>
      <c r="K18" s="41"/>
    </row>
    <row r="19" spans="1:11" s="21" customFormat="1" ht="146.25" customHeight="1" x14ac:dyDescent="0.2">
      <c r="A19" s="120" t="s">
        <v>191</v>
      </c>
      <c r="B19" s="35" t="s">
        <v>260</v>
      </c>
      <c r="C19" s="35" t="s">
        <v>261</v>
      </c>
      <c r="D19" s="35" t="s">
        <v>262</v>
      </c>
      <c r="E19" s="35" t="s">
        <v>263</v>
      </c>
      <c r="F19" s="173" t="s">
        <v>264</v>
      </c>
      <c r="G19" s="122" t="s">
        <v>248</v>
      </c>
      <c r="H19" s="30"/>
      <c r="I19" s="40"/>
      <c r="J19" s="30"/>
      <c r="K19" s="30"/>
    </row>
    <row r="20" spans="1:11" ht="17" thickBot="1" x14ac:dyDescent="0.25">
      <c r="A20" s="32" t="s">
        <v>197</v>
      </c>
      <c r="B20" s="33"/>
      <c r="C20" s="33"/>
      <c r="D20" s="33"/>
      <c r="E20" s="33"/>
      <c r="F20" s="33"/>
      <c r="G20" s="34"/>
      <c r="H20" s="41"/>
      <c r="I20" s="41"/>
      <c r="J20" s="41"/>
      <c r="K20" s="41"/>
    </row>
    <row r="21" spans="1:11" s="21" customFormat="1" ht="16" x14ac:dyDescent="0.2">
      <c r="A21" s="41"/>
      <c r="B21" s="41"/>
      <c r="C21" s="41"/>
      <c r="D21" s="41"/>
      <c r="E21" s="41"/>
      <c r="F21" s="41"/>
      <c r="G21" s="41"/>
      <c r="H21" s="41"/>
      <c r="I21" s="41"/>
      <c r="J21" s="41"/>
      <c r="K21" s="41"/>
    </row>
    <row r="22" spans="1:11" ht="20" thickBot="1" x14ac:dyDescent="0.3">
      <c r="A22" s="188" t="s">
        <v>265</v>
      </c>
      <c r="B22" s="189"/>
      <c r="C22" s="189"/>
      <c r="D22" s="189"/>
      <c r="E22" s="189"/>
      <c r="F22" s="189"/>
      <c r="G22" s="189"/>
      <c r="H22" s="41"/>
      <c r="I22" s="41"/>
      <c r="J22" s="41"/>
      <c r="K22" s="41"/>
    </row>
    <row r="23" spans="1:11" s="21" customFormat="1" ht="164.5" customHeight="1" x14ac:dyDescent="0.2">
      <c r="A23" s="120" t="s">
        <v>191</v>
      </c>
      <c r="B23" s="35" t="s">
        <v>266</v>
      </c>
      <c r="C23" s="35" t="s">
        <v>267</v>
      </c>
      <c r="D23" s="35" t="s">
        <v>268</v>
      </c>
      <c r="E23" s="35" t="s">
        <v>269</v>
      </c>
      <c r="F23" s="35" t="s">
        <v>270</v>
      </c>
      <c r="G23" s="122" t="s">
        <v>248</v>
      </c>
      <c r="I23" s="40"/>
      <c r="J23" s="30"/>
      <c r="K23" s="30"/>
    </row>
    <row r="24" spans="1:11" ht="17" thickBot="1" x14ac:dyDescent="0.25">
      <c r="A24" s="32" t="s">
        <v>197</v>
      </c>
      <c r="B24" s="33"/>
      <c r="C24" s="33"/>
      <c r="D24" s="33"/>
      <c r="E24" s="33"/>
      <c r="F24" s="33"/>
      <c r="G24" s="34"/>
      <c r="H24" s="41"/>
      <c r="I24" s="41"/>
      <c r="J24" s="41"/>
      <c r="K24" s="41"/>
    </row>
    <row r="25" spans="1:11" s="21" customFormat="1" ht="16" x14ac:dyDescent="0.2">
      <c r="A25" s="41"/>
      <c r="B25" s="41"/>
      <c r="C25" s="41"/>
      <c r="D25" s="41"/>
      <c r="E25" s="41"/>
      <c r="F25" s="41"/>
      <c r="G25" s="41"/>
      <c r="H25" s="41"/>
      <c r="I25" s="41"/>
      <c r="J25" s="41"/>
      <c r="K25" s="41"/>
    </row>
    <row r="26" spans="1:11" ht="20" thickBot="1" x14ac:dyDescent="0.3">
      <c r="A26" s="188" t="s">
        <v>265</v>
      </c>
      <c r="B26" s="189"/>
      <c r="C26" s="189"/>
      <c r="D26" s="189"/>
      <c r="E26" s="189"/>
      <c r="F26" s="189"/>
      <c r="G26" s="189"/>
      <c r="H26" s="41"/>
      <c r="I26" s="41"/>
      <c r="J26" s="41"/>
      <c r="K26" s="41"/>
    </row>
    <row r="27" spans="1:11" s="21" customFormat="1" ht="163.5" customHeight="1" x14ac:dyDescent="0.2">
      <c r="A27" s="120" t="s">
        <v>191</v>
      </c>
      <c r="B27" s="35" t="s">
        <v>271</v>
      </c>
      <c r="C27" s="35" t="s">
        <v>272</v>
      </c>
      <c r="D27" s="35" t="s">
        <v>273</v>
      </c>
      <c r="E27" s="35" t="s">
        <v>274</v>
      </c>
      <c r="F27" s="35" t="s">
        <v>275</v>
      </c>
      <c r="G27" s="122" t="s">
        <v>248</v>
      </c>
      <c r="H27" s="30"/>
      <c r="I27" s="40"/>
      <c r="J27" s="30"/>
      <c r="K27" s="30"/>
    </row>
    <row r="28" spans="1:11" ht="17" thickBot="1" x14ac:dyDescent="0.25">
      <c r="A28" s="32" t="s">
        <v>197</v>
      </c>
      <c r="B28" s="33"/>
      <c r="C28" s="33"/>
      <c r="D28" s="33"/>
      <c r="E28" s="33"/>
      <c r="F28" s="33"/>
      <c r="G28" s="34"/>
      <c r="H28" s="41"/>
      <c r="I28" s="41"/>
      <c r="J28" s="41"/>
      <c r="K28" s="41"/>
    </row>
    <row r="29" spans="1:11" s="21" customFormat="1" ht="16" x14ac:dyDescent="0.2">
      <c r="A29" s="193"/>
      <c r="B29" s="193"/>
      <c r="C29" s="193"/>
      <c r="D29" s="193"/>
      <c r="E29" s="193"/>
      <c r="F29" s="193"/>
      <c r="G29" s="193"/>
      <c r="H29" s="41"/>
      <c r="I29" s="41"/>
      <c r="J29" s="41"/>
      <c r="K29" s="41"/>
    </row>
    <row r="30" spans="1:11" ht="19" x14ac:dyDescent="0.25">
      <c r="A30" s="192" t="s">
        <v>276</v>
      </c>
      <c r="B30" s="192"/>
      <c r="C30" s="192"/>
      <c r="D30" s="192"/>
      <c r="E30" s="192"/>
      <c r="F30" s="192"/>
      <c r="G30" s="192"/>
      <c r="H30" s="41"/>
      <c r="I30" s="41"/>
      <c r="J30" s="41"/>
      <c r="K30" s="41"/>
    </row>
    <row r="31" spans="1:11" ht="16" x14ac:dyDescent="0.2">
      <c r="A31" s="193"/>
      <c r="B31" s="193"/>
      <c r="C31" s="193"/>
      <c r="D31" s="193"/>
      <c r="E31" s="193"/>
      <c r="F31" s="193"/>
      <c r="G31" s="193"/>
      <c r="H31" s="41"/>
      <c r="I31" s="41"/>
      <c r="J31" s="41"/>
      <c r="K31" s="41"/>
    </row>
    <row r="32" spans="1:11" s="21" customFormat="1" ht="20" thickBot="1" x14ac:dyDescent="0.3">
      <c r="A32" s="188" t="s">
        <v>277</v>
      </c>
      <c r="B32" s="188"/>
      <c r="C32" s="188"/>
      <c r="D32" s="188"/>
      <c r="E32" s="188"/>
      <c r="F32" s="188"/>
      <c r="G32" s="188"/>
      <c r="H32" s="30"/>
      <c r="I32" s="30"/>
      <c r="J32" s="30"/>
      <c r="K32" s="30"/>
    </row>
    <row r="33" spans="1:11" ht="209.25" customHeight="1" x14ac:dyDescent="0.2">
      <c r="A33" s="171" t="s">
        <v>191</v>
      </c>
      <c r="B33" s="126" t="s">
        <v>278</v>
      </c>
      <c r="C33" s="126" t="s">
        <v>279</v>
      </c>
      <c r="D33" s="126" t="s">
        <v>280</v>
      </c>
      <c r="E33" s="126" t="s">
        <v>281</v>
      </c>
      <c r="F33" s="126" t="s">
        <v>282</v>
      </c>
      <c r="G33" s="159" t="s">
        <v>248</v>
      </c>
      <c r="H33" s="123"/>
      <c r="I33" s="30"/>
      <c r="J33" s="30"/>
      <c r="K33" s="30"/>
    </row>
    <row r="34" spans="1:11" s="21" customFormat="1" ht="17" thickBot="1" x14ac:dyDescent="0.25">
      <c r="A34" s="32" t="s">
        <v>197</v>
      </c>
      <c r="B34" s="33"/>
      <c r="C34" s="33"/>
      <c r="D34" s="33"/>
      <c r="E34" s="33"/>
      <c r="F34" s="33"/>
      <c r="G34" s="34"/>
      <c r="H34" s="30"/>
      <c r="I34" s="30"/>
      <c r="J34" s="30"/>
      <c r="K34" s="30"/>
    </row>
    <row r="35" spans="1:11" ht="16" x14ac:dyDescent="0.2">
      <c r="A35" s="30"/>
      <c r="B35" s="40"/>
      <c r="C35" s="40"/>
      <c r="D35" s="40"/>
      <c r="E35" s="40"/>
      <c r="F35" s="40"/>
      <c r="G35" s="91"/>
      <c r="H35" s="30"/>
      <c r="I35" s="30"/>
      <c r="J35" s="30"/>
      <c r="K35" s="30"/>
    </row>
    <row r="36" spans="1:11" s="21" customFormat="1" ht="20" thickBot="1" x14ac:dyDescent="0.3">
      <c r="A36" s="188" t="s">
        <v>277</v>
      </c>
      <c r="B36" s="188"/>
      <c r="C36" s="188"/>
      <c r="D36" s="188"/>
      <c r="E36" s="188"/>
      <c r="F36" s="188"/>
      <c r="G36" s="188"/>
      <c r="H36" s="41"/>
      <c r="I36" s="41"/>
      <c r="J36" s="41"/>
      <c r="K36" s="41"/>
    </row>
    <row r="37" spans="1:11" ht="282.5" customHeight="1" x14ac:dyDescent="0.2">
      <c r="A37" s="120" t="s">
        <v>191</v>
      </c>
      <c r="B37" s="35" t="s">
        <v>283</v>
      </c>
      <c r="C37" s="35" t="s">
        <v>284</v>
      </c>
      <c r="D37" s="35" t="s">
        <v>285</v>
      </c>
      <c r="E37" s="35" t="s">
        <v>286</v>
      </c>
      <c r="F37" s="35" t="s">
        <v>287</v>
      </c>
      <c r="G37" s="122" t="s">
        <v>248</v>
      </c>
      <c r="H37" s="144"/>
      <c r="I37" s="144"/>
      <c r="J37" s="145"/>
      <c r="K37" s="30"/>
    </row>
    <row r="38" spans="1:11" ht="17" thickBot="1" x14ac:dyDescent="0.25">
      <c r="A38" s="32" t="s">
        <v>197</v>
      </c>
      <c r="B38" s="76"/>
      <c r="C38" s="76"/>
      <c r="D38" s="76"/>
      <c r="E38" s="76"/>
      <c r="F38" s="76"/>
      <c r="G38" s="90"/>
      <c r="H38" s="30"/>
      <c r="I38" s="40"/>
      <c r="J38" s="30"/>
      <c r="K38" s="30"/>
    </row>
    <row r="39" spans="1:11" ht="16" x14ac:dyDescent="0.2">
      <c r="A39" s="30"/>
      <c r="B39" s="40"/>
      <c r="C39" s="40"/>
      <c r="D39" s="40"/>
      <c r="E39" s="40"/>
      <c r="F39" s="40"/>
      <c r="G39" s="91"/>
      <c r="H39" s="30"/>
      <c r="I39" s="40"/>
      <c r="J39" s="30"/>
      <c r="K39" s="30"/>
    </row>
    <row r="40" spans="1:11" ht="20" thickBot="1" x14ac:dyDescent="0.3">
      <c r="A40" s="188" t="s">
        <v>277</v>
      </c>
      <c r="B40" s="188"/>
      <c r="C40" s="188"/>
      <c r="D40" s="188"/>
      <c r="E40" s="188"/>
      <c r="F40" s="188"/>
      <c r="G40" s="188"/>
      <c r="H40" s="41"/>
      <c r="I40" s="41"/>
      <c r="J40" s="41"/>
      <c r="K40" s="41"/>
    </row>
    <row r="41" spans="1:11" ht="194.5" customHeight="1" x14ac:dyDescent="0.2">
      <c r="A41" s="120" t="s">
        <v>191</v>
      </c>
      <c r="B41" s="35" t="s">
        <v>288</v>
      </c>
      <c r="C41" s="35" t="s">
        <v>289</v>
      </c>
      <c r="D41" s="35" t="s">
        <v>290</v>
      </c>
      <c r="E41" s="35" t="s">
        <v>291</v>
      </c>
      <c r="F41" s="126" t="s">
        <v>292</v>
      </c>
      <c r="G41" s="122" t="s">
        <v>248</v>
      </c>
      <c r="H41" s="125"/>
      <c r="J41" s="92"/>
      <c r="K41" s="30"/>
    </row>
    <row r="42" spans="1:11" ht="17" thickBot="1" x14ac:dyDescent="0.25">
      <c r="A42" s="32" t="s">
        <v>197</v>
      </c>
      <c r="B42" s="76"/>
      <c r="C42" s="76"/>
      <c r="D42" s="76"/>
      <c r="E42" s="76"/>
      <c r="F42" s="76"/>
      <c r="G42" s="90"/>
      <c r="J42" s="92"/>
      <c r="K42" s="30"/>
    </row>
    <row r="43" spans="1:11" ht="16" x14ac:dyDescent="0.2">
      <c r="A43" s="30"/>
      <c r="B43" s="40"/>
      <c r="C43" s="40"/>
      <c r="D43" s="40"/>
      <c r="E43" s="40"/>
      <c r="F43" s="40"/>
      <c r="G43" s="30"/>
      <c r="J43" s="92"/>
      <c r="K43" s="30"/>
    </row>
    <row r="44" spans="1:11" ht="19" customHeight="1" thickBot="1" x14ac:dyDescent="0.3">
      <c r="A44" s="190" t="s">
        <v>293</v>
      </c>
      <c r="B44" s="188"/>
      <c r="C44" s="188"/>
      <c r="D44" s="188"/>
      <c r="E44" s="188"/>
      <c r="F44" s="188"/>
      <c r="G44" s="188"/>
      <c r="J44" s="92"/>
      <c r="K44" s="30"/>
    </row>
    <row r="45" spans="1:11" ht="257.5" customHeight="1" x14ac:dyDescent="0.2">
      <c r="A45" s="120" t="s">
        <v>191</v>
      </c>
      <c r="B45" s="35" t="s">
        <v>294</v>
      </c>
      <c r="C45" s="35" t="s">
        <v>295</v>
      </c>
      <c r="D45" s="35" t="s">
        <v>296</v>
      </c>
      <c r="E45" s="35" t="s">
        <v>297</v>
      </c>
      <c r="F45" s="35" t="s">
        <v>298</v>
      </c>
      <c r="G45" s="122" t="s">
        <v>248</v>
      </c>
      <c r="H45" s="144"/>
      <c r="I45" s="144"/>
      <c r="J45" s="144"/>
      <c r="K45" s="40"/>
    </row>
    <row r="46" spans="1:11" ht="17" thickBot="1" x14ac:dyDescent="0.25">
      <c r="A46" s="32" t="s">
        <v>197</v>
      </c>
      <c r="B46" s="76"/>
      <c r="C46" s="76"/>
      <c r="D46" s="76"/>
      <c r="E46" s="76"/>
      <c r="F46" s="76"/>
      <c r="G46" s="90"/>
      <c r="H46" s="40"/>
      <c r="I46" s="92"/>
      <c r="J46" s="92"/>
      <c r="K46" s="30"/>
    </row>
    <row r="47" spans="1:11" ht="16" x14ac:dyDescent="0.2">
      <c r="A47" s="30"/>
      <c r="B47" s="40"/>
      <c r="C47" s="40"/>
      <c r="D47" s="40"/>
      <c r="E47" s="40"/>
      <c r="F47" s="40"/>
      <c r="G47" s="30"/>
      <c r="I47" s="92"/>
      <c r="J47" s="92"/>
      <c r="K47" s="30"/>
    </row>
    <row r="48" spans="1:11" ht="19" customHeight="1" thickBot="1" x14ac:dyDescent="0.3">
      <c r="A48" s="190" t="s">
        <v>293</v>
      </c>
      <c r="B48" s="188"/>
      <c r="C48" s="188"/>
      <c r="D48" s="188"/>
      <c r="E48" s="188"/>
      <c r="F48" s="188"/>
      <c r="G48" s="188"/>
      <c r="H48" s="40"/>
      <c r="I48" s="92"/>
      <c r="J48" s="92"/>
      <c r="K48" s="30"/>
    </row>
    <row r="49" spans="1:11" ht="195.5" customHeight="1" x14ac:dyDescent="0.2">
      <c r="A49" s="171" t="s">
        <v>191</v>
      </c>
      <c r="B49" s="126" t="s">
        <v>299</v>
      </c>
      <c r="C49" s="126" t="s">
        <v>300</v>
      </c>
      <c r="D49" s="126" t="s">
        <v>301</v>
      </c>
      <c r="E49" s="126" t="s">
        <v>302</v>
      </c>
      <c r="F49" s="126" t="s">
        <v>303</v>
      </c>
      <c r="G49" s="159" t="s">
        <v>248</v>
      </c>
      <c r="H49" s="142"/>
      <c r="I49" s="143"/>
      <c r="K49" s="41"/>
    </row>
    <row r="50" spans="1:11" ht="17" thickBot="1" x14ac:dyDescent="0.25">
      <c r="A50" s="32" t="s">
        <v>197</v>
      </c>
      <c r="B50" s="33"/>
      <c r="C50" s="33"/>
      <c r="D50" s="33"/>
      <c r="E50" s="33"/>
      <c r="F50" s="33"/>
      <c r="G50" s="34"/>
      <c r="H50" s="30"/>
      <c r="I50" s="30"/>
      <c r="J50" s="30"/>
      <c r="K50" s="30"/>
    </row>
    <row r="51" spans="1:11" ht="16" x14ac:dyDescent="0.2">
      <c r="A51" s="30"/>
      <c r="B51" s="40"/>
      <c r="C51" s="40"/>
      <c r="D51" s="40"/>
      <c r="E51" s="40"/>
      <c r="F51" s="40"/>
      <c r="G51" s="30"/>
      <c r="H51" s="37"/>
      <c r="J51" s="30"/>
      <c r="K51" s="30"/>
    </row>
    <row r="52" spans="1:11" ht="19" x14ac:dyDescent="0.25">
      <c r="A52" s="71" t="s">
        <v>304</v>
      </c>
      <c r="B52" s="40"/>
      <c r="C52" s="40"/>
      <c r="D52" s="40"/>
      <c r="E52" s="40"/>
      <c r="F52" s="40"/>
      <c r="G52" s="30"/>
      <c r="H52" s="30"/>
      <c r="I52" s="88"/>
      <c r="J52" s="30"/>
      <c r="K52" s="30"/>
    </row>
    <row r="53" spans="1:11" ht="16" x14ac:dyDescent="0.2">
      <c r="A53" s="41"/>
      <c r="B53" s="41"/>
      <c r="C53" s="41"/>
      <c r="D53" s="41"/>
      <c r="E53" s="41"/>
      <c r="F53" s="41"/>
      <c r="G53" s="41"/>
      <c r="H53" s="30"/>
      <c r="I53" s="88"/>
      <c r="J53" s="30"/>
      <c r="K53" s="30"/>
    </row>
    <row r="54" spans="1:11" ht="20" thickBot="1" x14ac:dyDescent="0.3">
      <c r="A54" s="194" t="s">
        <v>305</v>
      </c>
      <c r="B54" s="194"/>
      <c r="C54" s="194"/>
      <c r="D54" s="194"/>
      <c r="E54" s="194"/>
      <c r="F54" s="194"/>
      <c r="G54" s="194"/>
      <c r="H54" s="41"/>
      <c r="I54" s="41"/>
      <c r="J54" s="41"/>
      <c r="K54" s="41"/>
    </row>
    <row r="55" spans="1:11" ht="241.5" customHeight="1" x14ac:dyDescent="0.2">
      <c r="A55" s="171" t="s">
        <v>191</v>
      </c>
      <c r="B55" s="155" t="s">
        <v>306</v>
      </c>
      <c r="C55" s="155" t="s">
        <v>307</v>
      </c>
      <c r="D55" s="155" t="s">
        <v>308</v>
      </c>
      <c r="E55" s="155" t="s">
        <v>309</v>
      </c>
      <c r="F55" s="155" t="s">
        <v>310</v>
      </c>
      <c r="G55" s="159" t="s">
        <v>248</v>
      </c>
      <c r="H55" s="156"/>
      <c r="I55" s="37"/>
      <c r="J55" s="73"/>
      <c r="K55" s="30"/>
    </row>
    <row r="56" spans="1:11" ht="17" thickBot="1" x14ac:dyDescent="0.25">
      <c r="A56" s="32" t="s">
        <v>197</v>
      </c>
      <c r="B56" s="76"/>
      <c r="C56" s="76"/>
      <c r="D56" s="76"/>
      <c r="E56" s="76"/>
      <c r="F56" s="76"/>
      <c r="G56" s="90"/>
      <c r="H56" s="30"/>
      <c r="I56" s="37"/>
      <c r="J56" s="73"/>
      <c r="K56" s="30"/>
    </row>
    <row r="57" spans="1:11" ht="16" x14ac:dyDescent="0.2">
      <c r="A57" s="42"/>
      <c r="B57" s="88"/>
      <c r="C57" s="88"/>
      <c r="D57" s="88"/>
      <c r="E57" s="88"/>
      <c r="F57" s="88"/>
      <c r="G57" s="30"/>
      <c r="H57" s="30"/>
      <c r="I57" s="88"/>
      <c r="J57" s="30"/>
      <c r="K57" s="30"/>
    </row>
    <row r="58" spans="1:11" ht="20" thickBot="1" x14ac:dyDescent="0.3">
      <c r="A58" s="194" t="s">
        <v>311</v>
      </c>
      <c r="B58" s="194"/>
      <c r="C58" s="194"/>
      <c r="D58" s="194"/>
      <c r="E58" s="194"/>
      <c r="F58" s="194"/>
      <c r="G58" s="194"/>
      <c r="H58" s="41"/>
      <c r="I58" s="41"/>
      <c r="J58" s="41"/>
      <c r="K58" s="41"/>
    </row>
    <row r="59" spans="1:11" ht="204" x14ac:dyDescent="0.2">
      <c r="A59" s="120" t="s">
        <v>191</v>
      </c>
      <c r="B59" s="35" t="s">
        <v>312</v>
      </c>
      <c r="C59" s="35" t="s">
        <v>313</v>
      </c>
      <c r="D59" s="35" t="s">
        <v>314</v>
      </c>
      <c r="E59" s="35" t="s">
        <v>315</v>
      </c>
      <c r="F59" s="35" t="s">
        <v>316</v>
      </c>
      <c r="G59" s="122" t="s">
        <v>248</v>
      </c>
      <c r="H59" s="140"/>
      <c r="I59" s="141"/>
      <c r="K59" s="30"/>
    </row>
    <row r="60" spans="1:11" ht="17" thickBot="1" x14ac:dyDescent="0.25">
      <c r="A60" s="32" t="s">
        <v>197</v>
      </c>
      <c r="B60" s="76"/>
      <c r="C60" s="76"/>
      <c r="D60" s="76"/>
      <c r="E60" s="76"/>
      <c r="F60" s="76"/>
      <c r="G60" s="90"/>
      <c r="H60" s="30"/>
      <c r="I60" s="37"/>
      <c r="J60" s="73"/>
      <c r="K60" s="30"/>
    </row>
    <row r="61" spans="1:11" ht="16" x14ac:dyDescent="0.2">
      <c r="A61" s="42"/>
      <c r="B61" s="88"/>
      <c r="C61" s="88"/>
      <c r="D61" s="88"/>
      <c r="E61" s="88"/>
      <c r="F61" s="88"/>
      <c r="G61" s="30"/>
      <c r="H61" s="30"/>
      <c r="I61" s="37"/>
      <c r="J61" s="73"/>
      <c r="K61" s="30"/>
    </row>
    <row r="62" spans="1:11" ht="20" thickBot="1" x14ac:dyDescent="0.3">
      <c r="A62" s="194" t="s">
        <v>311</v>
      </c>
      <c r="B62" s="194"/>
      <c r="C62" s="194"/>
      <c r="D62" s="194"/>
      <c r="E62" s="194"/>
      <c r="F62" s="194"/>
      <c r="G62" s="194"/>
      <c r="H62" s="30"/>
      <c r="I62" s="30"/>
      <c r="J62" s="30"/>
      <c r="K62" s="30"/>
    </row>
    <row r="63" spans="1:11" ht="261.75" customHeight="1" x14ac:dyDescent="0.2">
      <c r="A63" s="120" t="s">
        <v>191</v>
      </c>
      <c r="B63" s="35" t="s">
        <v>317</v>
      </c>
      <c r="C63" s="35" t="s">
        <v>318</v>
      </c>
      <c r="D63" s="126" t="s">
        <v>319</v>
      </c>
      <c r="E63" s="35" t="s">
        <v>320</v>
      </c>
      <c r="F63" s="35" t="s">
        <v>321</v>
      </c>
      <c r="G63" s="122" t="s">
        <v>248</v>
      </c>
      <c r="H63" s="92"/>
      <c r="I63" s="37"/>
      <c r="J63" s="30"/>
      <c r="K63" s="30"/>
    </row>
    <row r="64" spans="1:11" ht="17" thickBot="1" x14ac:dyDescent="0.25">
      <c r="A64" s="32" t="s">
        <v>197</v>
      </c>
      <c r="B64" s="76"/>
      <c r="C64" s="76"/>
      <c r="D64" s="76"/>
      <c r="E64" s="76"/>
      <c r="F64" s="76"/>
      <c r="G64" s="90"/>
      <c r="H64" s="30"/>
      <c r="I64" s="30"/>
      <c r="J64" s="30"/>
      <c r="K64" s="30"/>
    </row>
    <row r="65" spans="1:11" ht="16" x14ac:dyDescent="0.2">
      <c r="A65" s="30"/>
      <c r="B65" s="40"/>
      <c r="C65" s="40"/>
      <c r="D65" s="40"/>
      <c r="E65" s="40"/>
      <c r="F65" s="40"/>
      <c r="G65" s="30"/>
      <c r="H65" s="30"/>
      <c r="I65" s="30"/>
      <c r="J65" s="30"/>
      <c r="K65" s="30"/>
    </row>
    <row r="66" spans="1:11" ht="16" x14ac:dyDescent="0.2">
      <c r="A66" s="30"/>
      <c r="B66" s="30"/>
      <c r="C66" s="30"/>
      <c r="D66" s="30"/>
      <c r="E66" s="30"/>
      <c r="F66" s="30"/>
      <c r="G66" s="30"/>
      <c r="H66" s="30"/>
      <c r="I66" s="30"/>
      <c r="J66" s="30"/>
      <c r="K66" s="30"/>
    </row>
    <row r="67" spans="1:11" ht="16" x14ac:dyDescent="0.2">
      <c r="A67" s="30"/>
      <c r="B67" s="30"/>
      <c r="C67" s="30"/>
      <c r="D67" s="30"/>
      <c r="E67" s="30"/>
      <c r="F67" s="30"/>
      <c r="G67" s="30"/>
      <c r="H67" s="30"/>
      <c r="I67" s="30"/>
      <c r="J67" s="30"/>
      <c r="K67" s="30"/>
    </row>
    <row r="68" spans="1:11" ht="16" x14ac:dyDescent="0.2">
      <c r="A68" s="30"/>
      <c r="B68" s="30"/>
      <c r="C68" s="30"/>
      <c r="D68" s="30"/>
      <c r="E68" s="30"/>
      <c r="F68" s="30"/>
      <c r="G68" s="30"/>
      <c r="H68" s="30"/>
      <c r="I68" s="30"/>
      <c r="J68" s="30"/>
      <c r="K68" s="30"/>
    </row>
    <row r="69" spans="1:11" ht="17" thickBot="1" x14ac:dyDescent="0.25">
      <c r="A69" s="30"/>
      <c r="B69" s="30"/>
      <c r="C69" s="30"/>
      <c r="D69" s="30"/>
      <c r="E69" s="30"/>
      <c r="F69" s="30"/>
      <c r="G69" s="30"/>
      <c r="H69" s="30"/>
      <c r="I69" s="30"/>
      <c r="J69" s="30"/>
      <c r="K69" s="30"/>
    </row>
    <row r="70" spans="1:11" ht="17" thickBot="1" x14ac:dyDescent="0.25">
      <c r="A70" s="30"/>
      <c r="B70" s="163" t="s">
        <v>167</v>
      </c>
      <c r="C70" s="77">
        <f>F70</f>
        <v>0</v>
      </c>
      <c r="D70" s="78"/>
      <c r="E70" s="78">
        <f>SUM(B72:F72)</f>
        <v>0</v>
      </c>
      <c r="F70" s="79">
        <f>E70/G72</f>
        <v>0</v>
      </c>
      <c r="G70" s="80"/>
      <c r="H70" s="30"/>
      <c r="I70" s="30"/>
      <c r="J70" s="30"/>
      <c r="K70" s="30"/>
    </row>
    <row r="71" spans="1:11" ht="16" x14ac:dyDescent="0.2">
      <c r="A71" s="30"/>
      <c r="B71" s="81">
        <f t="shared" ref="B71:G71" si="0">SUM(B8:B28)</f>
        <v>0</v>
      </c>
      <c r="C71" s="81">
        <f t="shared" si="0"/>
        <v>0</v>
      </c>
      <c r="D71" s="81">
        <f t="shared" si="0"/>
        <v>0</v>
      </c>
      <c r="E71" s="81">
        <f t="shared" si="0"/>
        <v>0</v>
      </c>
      <c r="F71" s="81">
        <f t="shared" si="0"/>
        <v>0</v>
      </c>
      <c r="G71" s="81">
        <f t="shared" si="0"/>
        <v>0</v>
      </c>
      <c r="H71" s="30"/>
      <c r="I71" s="30"/>
      <c r="J71" s="30"/>
      <c r="K71" s="30"/>
    </row>
    <row r="72" spans="1:11" ht="17" thickBot="1" x14ac:dyDescent="0.25">
      <c r="A72" s="30"/>
      <c r="B72" s="82">
        <f>B71</f>
        <v>0</v>
      </c>
      <c r="C72" s="83">
        <f>C71*2</f>
        <v>0</v>
      </c>
      <c r="D72" s="83">
        <f>D71*3</f>
        <v>0</v>
      </c>
      <c r="E72" s="83">
        <f>E71*4</f>
        <v>0</v>
      </c>
      <c r="F72" s="84">
        <f>F71*5</f>
        <v>0</v>
      </c>
      <c r="G72" s="84">
        <f>6-G71</f>
        <v>6</v>
      </c>
      <c r="H72" s="30"/>
      <c r="I72" s="30"/>
      <c r="J72" s="30"/>
      <c r="K72" s="30"/>
    </row>
    <row r="73" spans="1:11" ht="17" thickBot="1" x14ac:dyDescent="0.25">
      <c r="A73" s="30"/>
      <c r="B73" s="30"/>
      <c r="C73" s="30"/>
      <c r="D73" s="30"/>
      <c r="E73" s="30"/>
      <c r="F73" s="30"/>
      <c r="G73" s="30"/>
      <c r="H73" s="30"/>
      <c r="I73" s="30"/>
      <c r="J73" s="30"/>
      <c r="K73" s="30"/>
    </row>
    <row r="74" spans="1:11" ht="17" thickBot="1" x14ac:dyDescent="0.25">
      <c r="A74" s="30"/>
      <c r="B74" s="163" t="s">
        <v>168</v>
      </c>
      <c r="C74" s="77">
        <f>F74</f>
        <v>0</v>
      </c>
      <c r="D74" s="78"/>
      <c r="E74" s="78">
        <f>SUM(B76:F76)</f>
        <v>0</v>
      </c>
      <c r="F74" s="79">
        <f>E74/G76</f>
        <v>0</v>
      </c>
      <c r="G74" s="80"/>
      <c r="H74" s="30"/>
      <c r="I74" s="30"/>
      <c r="J74" s="30"/>
      <c r="K74" s="30"/>
    </row>
    <row r="75" spans="1:11" ht="16" x14ac:dyDescent="0.2">
      <c r="A75" s="30"/>
      <c r="B75" s="81">
        <f t="shared" ref="B75:G75" si="1">SUM(B34:B50)</f>
        <v>0</v>
      </c>
      <c r="C75" s="81">
        <f t="shared" si="1"/>
        <v>0</v>
      </c>
      <c r="D75" s="81">
        <f t="shared" si="1"/>
        <v>0</v>
      </c>
      <c r="E75" s="81">
        <f t="shared" si="1"/>
        <v>0</v>
      </c>
      <c r="F75" s="81">
        <f t="shared" si="1"/>
        <v>0</v>
      </c>
      <c r="G75" s="81">
        <f t="shared" si="1"/>
        <v>0</v>
      </c>
      <c r="H75" s="30"/>
      <c r="I75" s="30"/>
      <c r="J75" s="30"/>
      <c r="K75" s="30"/>
    </row>
    <row r="76" spans="1:11" ht="17" thickBot="1" x14ac:dyDescent="0.25">
      <c r="A76" s="30"/>
      <c r="B76" s="82">
        <f>B75</f>
        <v>0</v>
      </c>
      <c r="C76" s="83">
        <f>C75*2</f>
        <v>0</v>
      </c>
      <c r="D76" s="83">
        <f>D75*3</f>
        <v>0</v>
      </c>
      <c r="E76" s="83">
        <f>E75*4</f>
        <v>0</v>
      </c>
      <c r="F76" s="84">
        <f>F75*5</f>
        <v>0</v>
      </c>
      <c r="G76" s="84">
        <f>5-G75</f>
        <v>5</v>
      </c>
      <c r="H76" s="30"/>
      <c r="I76" s="30"/>
      <c r="J76" s="30"/>
      <c r="K76" s="30"/>
    </row>
    <row r="77" spans="1:11" ht="17" thickBot="1" x14ac:dyDescent="0.25">
      <c r="A77" s="30"/>
      <c r="B77" s="30"/>
      <c r="C77" s="30"/>
      <c r="D77" s="30"/>
      <c r="E77" s="30"/>
      <c r="F77" s="30"/>
      <c r="G77" s="30"/>
    </row>
    <row r="78" spans="1:11" ht="17" thickBot="1" x14ac:dyDescent="0.25">
      <c r="A78" s="30"/>
      <c r="B78" s="163" t="s">
        <v>169</v>
      </c>
      <c r="C78" s="77">
        <f>F78</f>
        <v>0</v>
      </c>
      <c r="D78" s="78"/>
      <c r="E78" s="78">
        <f>SUM(B80:F80)</f>
        <v>0</v>
      </c>
      <c r="F78" s="79">
        <f>E78/G80</f>
        <v>0</v>
      </c>
      <c r="G78" s="80"/>
    </row>
    <row r="79" spans="1:11" ht="16" x14ac:dyDescent="0.2">
      <c r="A79" s="30"/>
      <c r="B79" s="81">
        <f t="shared" ref="B79:G79" si="2">SUM(B56:B65)</f>
        <v>0</v>
      </c>
      <c r="C79" s="81">
        <f t="shared" si="2"/>
        <v>0</v>
      </c>
      <c r="D79" s="81">
        <f t="shared" si="2"/>
        <v>0</v>
      </c>
      <c r="E79" s="81">
        <f t="shared" si="2"/>
        <v>0</v>
      </c>
      <c r="F79" s="81">
        <f t="shared" si="2"/>
        <v>0</v>
      </c>
      <c r="G79" s="81">
        <f t="shared" si="2"/>
        <v>0</v>
      </c>
    </row>
    <row r="80" spans="1:11" ht="17" thickBot="1" x14ac:dyDescent="0.25">
      <c r="A80" s="30"/>
      <c r="B80" s="82">
        <f>B79</f>
        <v>0</v>
      </c>
      <c r="C80" s="83">
        <f>C79*2</f>
        <v>0</v>
      </c>
      <c r="D80" s="83">
        <f>D79*3</f>
        <v>0</v>
      </c>
      <c r="E80" s="83">
        <f>E79*4</f>
        <v>0</v>
      </c>
      <c r="F80" s="84">
        <f>F79*5</f>
        <v>0</v>
      </c>
      <c r="G80" s="86">
        <f>3-G79</f>
        <v>3</v>
      </c>
    </row>
  </sheetData>
  <mergeCells count="16">
    <mergeCell ref="A48:G48"/>
    <mergeCell ref="A54:G54"/>
    <mergeCell ref="A58:G58"/>
    <mergeCell ref="A40:G40"/>
    <mergeCell ref="A62:G62"/>
    <mergeCell ref="A4:G4"/>
    <mergeCell ref="A14:G14"/>
    <mergeCell ref="A29:G29"/>
    <mergeCell ref="A30:G30"/>
    <mergeCell ref="A31:G31"/>
    <mergeCell ref="A36:G36"/>
    <mergeCell ref="A44:G44"/>
    <mergeCell ref="A32:G32"/>
    <mergeCell ref="A18:G18"/>
    <mergeCell ref="A22:G22"/>
    <mergeCell ref="A26:G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C5EF1-DFC6-4BD2-AE9F-A0B5EE5EC462}">
  <dimension ref="A1:L49"/>
  <sheetViews>
    <sheetView topLeftCell="A31" zoomScale="65" zoomScaleNormal="65" workbookViewId="0">
      <selection activeCell="B7" sqref="B7"/>
    </sheetView>
  </sheetViews>
  <sheetFormatPr baseColWidth="10" defaultColWidth="8.83203125" defaultRowHeight="15" x14ac:dyDescent="0.2"/>
  <cols>
    <col min="1" max="1" width="16.83203125" customWidth="1"/>
    <col min="2" max="6" width="40.83203125" customWidth="1"/>
    <col min="7" max="7" width="23.33203125" customWidth="1"/>
    <col min="8" max="9" width="33" customWidth="1"/>
  </cols>
  <sheetData>
    <row r="1" spans="1:12" ht="16" x14ac:dyDescent="0.2">
      <c r="A1" s="30"/>
      <c r="B1" s="30"/>
      <c r="C1" s="30"/>
      <c r="D1" s="30"/>
      <c r="E1" s="30"/>
      <c r="F1" s="30"/>
      <c r="G1" s="30"/>
      <c r="H1" s="30"/>
      <c r="I1" s="30"/>
    </row>
    <row r="2" spans="1:12" ht="19" x14ac:dyDescent="0.25">
      <c r="A2" s="44" t="s">
        <v>322</v>
      </c>
      <c r="B2" s="30"/>
      <c r="C2" s="30"/>
      <c r="D2" s="30"/>
      <c r="E2" s="30"/>
      <c r="F2" s="30"/>
      <c r="G2" s="30"/>
      <c r="H2" s="30"/>
      <c r="I2" s="30"/>
    </row>
    <row r="3" spans="1:12" ht="16" x14ac:dyDescent="0.2">
      <c r="A3" s="30"/>
      <c r="B3" s="30"/>
      <c r="C3" s="30"/>
      <c r="D3" s="30"/>
      <c r="E3" s="30"/>
      <c r="F3" s="30"/>
      <c r="G3" s="30"/>
      <c r="H3" s="30"/>
      <c r="I3" s="30"/>
    </row>
    <row r="4" spans="1:12" ht="18.5" customHeight="1" x14ac:dyDescent="0.25">
      <c r="A4" s="195" t="s">
        <v>323</v>
      </c>
      <c r="B4" s="192"/>
      <c r="C4" s="192"/>
      <c r="D4" s="192"/>
      <c r="E4" s="192"/>
      <c r="F4" s="192"/>
      <c r="G4" s="192"/>
      <c r="H4" s="30"/>
      <c r="I4" s="30"/>
    </row>
    <row r="5" spans="1:12" s="21" customFormat="1" ht="16" x14ac:dyDescent="0.2">
      <c r="A5" s="30"/>
      <c r="B5" s="30"/>
      <c r="C5" s="30"/>
      <c r="D5" s="30"/>
      <c r="E5" s="30"/>
      <c r="F5" s="30"/>
      <c r="G5" s="30"/>
      <c r="H5" s="30"/>
      <c r="I5" s="30"/>
      <c r="J5" s="30"/>
      <c r="K5" s="30"/>
      <c r="L5" s="30"/>
    </row>
    <row r="6" spans="1:12" ht="20" thickBot="1" x14ac:dyDescent="0.3">
      <c r="A6" s="186" t="s">
        <v>324</v>
      </c>
      <c r="B6" s="187"/>
      <c r="C6" s="187"/>
      <c r="D6" s="187"/>
      <c r="E6" s="187"/>
      <c r="F6" s="187"/>
      <c r="G6" s="187"/>
      <c r="H6" s="30"/>
      <c r="I6" s="30"/>
    </row>
    <row r="7" spans="1:12" s="21" customFormat="1" ht="282" customHeight="1" x14ac:dyDescent="0.2">
      <c r="A7" s="171" t="s">
        <v>191</v>
      </c>
      <c r="B7" s="126" t="s">
        <v>325</v>
      </c>
      <c r="C7" s="126" t="s">
        <v>326</v>
      </c>
      <c r="D7" s="126" t="s">
        <v>327</v>
      </c>
      <c r="E7" s="126" t="s">
        <v>328</v>
      </c>
      <c r="F7" s="126" t="s">
        <v>329</v>
      </c>
      <c r="G7" s="172"/>
      <c r="H7" s="119"/>
      <c r="I7" s="72"/>
    </row>
    <row r="8" spans="1:12" ht="17" thickBot="1" x14ac:dyDescent="0.25">
      <c r="A8" s="32" t="s">
        <v>197</v>
      </c>
      <c r="B8" s="76"/>
      <c r="C8" s="76"/>
      <c r="D8" s="76"/>
      <c r="E8" s="76"/>
      <c r="F8" s="76"/>
      <c r="G8" s="34"/>
      <c r="H8" s="30"/>
      <c r="I8" s="37"/>
    </row>
    <row r="9" spans="1:12" ht="16" x14ac:dyDescent="0.2">
      <c r="A9" s="30"/>
      <c r="B9" s="37"/>
      <c r="C9" s="37"/>
      <c r="D9" s="37"/>
      <c r="E9" s="37"/>
      <c r="F9" s="40"/>
      <c r="G9" s="30"/>
      <c r="H9" s="30"/>
      <c r="I9" s="30"/>
    </row>
    <row r="10" spans="1:12" ht="20" thickBot="1" x14ac:dyDescent="0.25">
      <c r="A10" s="94" t="s">
        <v>330</v>
      </c>
      <c r="B10" s="41"/>
      <c r="C10" s="41"/>
      <c r="D10" s="41"/>
      <c r="E10" s="41"/>
      <c r="F10" s="41"/>
      <c r="G10" s="41"/>
      <c r="H10" s="41"/>
      <c r="I10" s="41"/>
    </row>
    <row r="11" spans="1:12" s="21" customFormat="1" ht="396" customHeight="1" x14ac:dyDescent="0.2">
      <c r="A11" s="175"/>
      <c r="B11" s="126" t="s">
        <v>331</v>
      </c>
      <c r="C11" s="126" t="s">
        <v>332</v>
      </c>
      <c r="D11" s="126" t="s">
        <v>333</v>
      </c>
      <c r="E11" s="126" t="s">
        <v>334</v>
      </c>
      <c r="F11" s="126" t="s">
        <v>335</v>
      </c>
      <c r="G11" s="174" t="s">
        <v>336</v>
      </c>
      <c r="H11" s="88"/>
      <c r="I11" s="75"/>
    </row>
    <row r="12" spans="1:12" ht="17" thickBot="1" x14ac:dyDescent="0.25">
      <c r="A12" s="32" t="s">
        <v>197</v>
      </c>
      <c r="B12" s="33"/>
      <c r="C12" s="33"/>
      <c r="D12" s="33"/>
      <c r="E12" s="33"/>
      <c r="F12" s="33"/>
      <c r="G12" s="34"/>
      <c r="H12" s="41"/>
      <c r="I12" s="41"/>
    </row>
    <row r="13" spans="1:12" ht="16" x14ac:dyDescent="0.2">
      <c r="A13" s="41"/>
      <c r="B13" s="41"/>
      <c r="C13" s="41"/>
      <c r="D13" s="41"/>
      <c r="E13" s="41"/>
      <c r="F13" s="41"/>
      <c r="G13" s="41"/>
      <c r="H13" s="41"/>
      <c r="I13" s="41"/>
    </row>
    <row r="14" spans="1:12" ht="20" thickBot="1" x14ac:dyDescent="0.3">
      <c r="A14" s="186" t="s">
        <v>337</v>
      </c>
      <c r="B14" s="187"/>
      <c r="C14" s="187"/>
      <c r="D14" s="187"/>
      <c r="E14" s="187"/>
      <c r="F14" s="187"/>
      <c r="G14" s="187"/>
      <c r="H14" s="30"/>
      <c r="I14" s="30"/>
    </row>
    <row r="15" spans="1:12" ht="349" customHeight="1" x14ac:dyDescent="0.2">
      <c r="A15" s="171" t="s">
        <v>191</v>
      </c>
      <c r="B15" s="155" t="s">
        <v>338</v>
      </c>
      <c r="C15" s="126" t="s">
        <v>339</v>
      </c>
      <c r="D15" s="126" t="s">
        <v>340</v>
      </c>
      <c r="E15" s="126" t="s">
        <v>341</v>
      </c>
      <c r="F15" s="126" t="s">
        <v>342</v>
      </c>
      <c r="G15" s="159" t="s">
        <v>336</v>
      </c>
      <c r="H15" s="30"/>
      <c r="I15" s="30"/>
    </row>
    <row r="16" spans="1:12" ht="17" thickBot="1" x14ac:dyDescent="0.25">
      <c r="A16" s="32" t="s">
        <v>197</v>
      </c>
      <c r="B16" s="76"/>
      <c r="C16" s="76"/>
      <c r="D16" s="76"/>
      <c r="E16" s="76"/>
      <c r="F16" s="76"/>
      <c r="G16" s="34"/>
      <c r="H16" s="30"/>
      <c r="I16" s="30"/>
    </row>
    <row r="17" spans="1:9" ht="16" x14ac:dyDescent="0.2">
      <c r="A17" s="41"/>
      <c r="B17" s="41"/>
      <c r="C17" s="41"/>
      <c r="D17" s="41"/>
      <c r="E17" s="41"/>
      <c r="F17" s="41"/>
      <c r="G17" s="41"/>
      <c r="H17" s="41"/>
      <c r="I17" s="41"/>
    </row>
    <row r="18" spans="1:9" ht="19" x14ac:dyDescent="0.25">
      <c r="A18" s="71" t="s">
        <v>343</v>
      </c>
      <c r="B18" s="30"/>
      <c r="C18" s="30"/>
      <c r="D18" s="30"/>
      <c r="E18" s="30"/>
      <c r="F18" s="30"/>
      <c r="G18" s="30"/>
      <c r="H18" s="30"/>
      <c r="I18" s="30"/>
    </row>
    <row r="19" spans="1:9" ht="16" x14ac:dyDescent="0.2">
      <c r="A19" s="87"/>
      <c r="B19" s="30"/>
      <c r="C19" s="30"/>
      <c r="D19" s="30"/>
      <c r="E19" s="30"/>
      <c r="F19" s="30"/>
      <c r="G19" s="30"/>
      <c r="H19" s="30"/>
      <c r="I19" s="30"/>
    </row>
    <row r="20" spans="1:9" ht="20" thickBot="1" x14ac:dyDescent="0.3">
      <c r="A20" s="188" t="s">
        <v>344</v>
      </c>
      <c r="B20" s="189"/>
      <c r="C20" s="189"/>
      <c r="D20" s="189"/>
      <c r="E20" s="189"/>
      <c r="F20" s="189"/>
      <c r="G20" s="189"/>
      <c r="H20" s="41"/>
      <c r="I20" s="41"/>
    </row>
    <row r="21" spans="1:9" ht="178.5" customHeight="1" x14ac:dyDescent="0.2">
      <c r="A21" s="171" t="s">
        <v>191</v>
      </c>
      <c r="B21" s="126" t="s">
        <v>345</v>
      </c>
      <c r="C21" s="126" t="s">
        <v>346</v>
      </c>
      <c r="D21" s="126" t="s">
        <v>347</v>
      </c>
      <c r="E21" s="126" t="s">
        <v>348</v>
      </c>
      <c r="F21" s="126" t="s">
        <v>349</v>
      </c>
      <c r="G21" s="159" t="s">
        <v>350</v>
      </c>
      <c r="H21" s="40"/>
      <c r="I21" s="30"/>
    </row>
    <row r="22" spans="1:9" ht="17" thickBot="1" x14ac:dyDescent="0.25">
      <c r="A22" s="32" t="s">
        <v>197</v>
      </c>
      <c r="B22" s="33"/>
      <c r="C22" s="33"/>
      <c r="D22" s="33"/>
      <c r="E22" s="33"/>
      <c r="F22" s="33"/>
      <c r="G22" s="34"/>
      <c r="H22" s="41"/>
      <c r="I22" s="41"/>
    </row>
    <row r="23" spans="1:9" ht="16" x14ac:dyDescent="0.2">
      <c r="A23" s="41"/>
      <c r="B23" s="41"/>
      <c r="C23" s="41"/>
      <c r="D23" s="41"/>
      <c r="E23" s="41"/>
      <c r="F23" s="41"/>
      <c r="G23" s="41"/>
      <c r="H23" s="40"/>
    </row>
    <row r="24" spans="1:9" ht="19" x14ac:dyDescent="0.25">
      <c r="A24" s="71" t="s">
        <v>351</v>
      </c>
      <c r="B24" s="41"/>
      <c r="C24" s="41"/>
      <c r="D24" s="41"/>
      <c r="E24" s="41"/>
      <c r="F24" s="41"/>
      <c r="G24" s="41"/>
      <c r="H24" s="40"/>
      <c r="I24" s="30"/>
    </row>
    <row r="25" spans="1:9" ht="16" x14ac:dyDescent="0.2">
      <c r="A25" s="30"/>
      <c r="B25" s="30"/>
      <c r="C25" s="30"/>
      <c r="D25" s="30"/>
      <c r="E25" s="30"/>
      <c r="F25" s="30"/>
      <c r="G25" s="30"/>
      <c r="H25" s="30"/>
      <c r="I25" s="30"/>
    </row>
    <row r="26" spans="1:9" ht="20" thickBot="1" x14ac:dyDescent="0.3">
      <c r="A26" s="188" t="s">
        <v>352</v>
      </c>
      <c r="B26" s="189"/>
      <c r="C26" s="189"/>
      <c r="D26" s="189"/>
      <c r="E26" s="189"/>
      <c r="F26" s="189"/>
      <c r="G26" s="189"/>
      <c r="H26" s="30"/>
      <c r="I26" s="30"/>
    </row>
    <row r="27" spans="1:9" ht="200.25" customHeight="1" x14ac:dyDescent="0.2">
      <c r="A27" s="171" t="s">
        <v>191</v>
      </c>
      <c r="B27" s="126" t="s">
        <v>353</v>
      </c>
      <c r="C27" s="126" t="s">
        <v>354</v>
      </c>
      <c r="D27" s="126" t="s">
        <v>355</v>
      </c>
      <c r="E27" s="126" t="s">
        <v>356</v>
      </c>
      <c r="F27" s="126" t="s">
        <v>357</v>
      </c>
      <c r="G27" s="172"/>
      <c r="H27" s="92"/>
      <c r="I27" s="30"/>
    </row>
    <row r="28" spans="1:9" ht="17" thickBot="1" x14ac:dyDescent="0.25">
      <c r="A28" s="32" t="s">
        <v>197</v>
      </c>
      <c r="B28" s="33"/>
      <c r="C28" s="33"/>
      <c r="D28" s="33"/>
      <c r="E28" s="33"/>
      <c r="F28" s="33"/>
      <c r="G28" s="34"/>
      <c r="H28" s="30"/>
      <c r="I28" s="30"/>
    </row>
    <row r="29" spans="1:9" ht="16" x14ac:dyDescent="0.2">
      <c r="A29" s="30"/>
      <c r="B29" s="30"/>
      <c r="C29" s="30"/>
      <c r="D29" s="30"/>
      <c r="E29" s="30"/>
      <c r="F29" s="30"/>
      <c r="G29" s="30"/>
      <c r="H29" s="30"/>
      <c r="I29" s="30"/>
    </row>
    <row r="30" spans="1:9" ht="20" thickBot="1" x14ac:dyDescent="0.3">
      <c r="A30" s="188" t="s">
        <v>352</v>
      </c>
      <c r="B30" s="189"/>
      <c r="C30" s="189"/>
      <c r="D30" s="189"/>
      <c r="E30" s="189"/>
      <c r="F30" s="189"/>
      <c r="G30" s="189"/>
      <c r="H30" s="30"/>
      <c r="I30" s="30"/>
    </row>
    <row r="31" spans="1:9" ht="241.5" customHeight="1" x14ac:dyDescent="0.2">
      <c r="A31" s="171" t="s">
        <v>191</v>
      </c>
      <c r="B31" s="176" t="s">
        <v>358</v>
      </c>
      <c r="C31" s="177" t="s">
        <v>359</v>
      </c>
      <c r="D31" s="176" t="s">
        <v>360</v>
      </c>
      <c r="E31" s="177" t="s">
        <v>361</v>
      </c>
      <c r="F31" s="126" t="s">
        <v>362</v>
      </c>
      <c r="G31" s="172"/>
      <c r="H31" s="40"/>
      <c r="I31" s="30"/>
    </row>
    <row r="32" spans="1:9" ht="17" thickBot="1" x14ac:dyDescent="0.25">
      <c r="A32" s="32" t="s">
        <v>197</v>
      </c>
      <c r="B32" s="33"/>
      <c r="C32" s="33"/>
      <c r="D32" s="33"/>
      <c r="E32" s="33"/>
      <c r="F32" s="33"/>
      <c r="G32" s="34"/>
      <c r="H32" s="30"/>
      <c r="I32" s="30"/>
    </row>
    <row r="33" spans="1:9" ht="16" x14ac:dyDescent="0.2">
      <c r="A33" s="42"/>
      <c r="B33" s="41"/>
      <c r="C33" s="41"/>
      <c r="D33" s="41"/>
      <c r="E33" s="41"/>
      <c r="F33" s="41"/>
      <c r="G33" s="41"/>
      <c r="H33" s="30"/>
      <c r="I33" s="30"/>
    </row>
    <row r="34" spans="1:9" ht="16" x14ac:dyDescent="0.2">
      <c r="A34" s="42"/>
      <c r="B34" s="41"/>
      <c r="C34" s="41"/>
      <c r="D34" s="41"/>
      <c r="E34" s="41"/>
      <c r="F34" s="41"/>
      <c r="G34" s="41"/>
      <c r="H34" s="30"/>
      <c r="I34" s="30"/>
    </row>
    <row r="35" spans="1:9" ht="17" thickBot="1" x14ac:dyDescent="0.25">
      <c r="A35" s="30"/>
      <c r="B35" s="30"/>
      <c r="C35" s="30"/>
      <c r="D35" s="30"/>
      <c r="E35" s="30"/>
      <c r="F35" s="30"/>
      <c r="G35" s="30"/>
      <c r="H35" s="30"/>
      <c r="I35" s="30"/>
    </row>
    <row r="36" spans="1:9" ht="17" thickBot="1" x14ac:dyDescent="0.25">
      <c r="A36" s="30"/>
      <c r="B36" s="163" t="s">
        <v>170</v>
      </c>
      <c r="C36" s="77">
        <f>F36</f>
        <v>0</v>
      </c>
      <c r="D36" s="78"/>
      <c r="E36" s="78">
        <f>SUM(B38:F38)</f>
        <v>0</v>
      </c>
      <c r="F36" s="79">
        <f>E36/G38</f>
        <v>0</v>
      </c>
      <c r="G36" s="80"/>
      <c r="H36" s="30"/>
      <c r="I36" s="30"/>
    </row>
    <row r="37" spans="1:9" ht="16" x14ac:dyDescent="0.2">
      <c r="A37" s="30"/>
      <c r="B37" s="81">
        <f t="shared" ref="B37:G37" si="0">SUM(B7:B17)</f>
        <v>0</v>
      </c>
      <c r="C37" s="81">
        <f t="shared" si="0"/>
        <v>0</v>
      </c>
      <c r="D37" s="81">
        <f t="shared" si="0"/>
        <v>0</v>
      </c>
      <c r="E37" s="81">
        <f t="shared" si="0"/>
        <v>0</v>
      </c>
      <c r="F37" s="81">
        <f t="shared" si="0"/>
        <v>0</v>
      </c>
      <c r="G37" s="81">
        <f t="shared" si="0"/>
        <v>0</v>
      </c>
      <c r="H37" s="30"/>
      <c r="I37" s="30"/>
    </row>
    <row r="38" spans="1:9" ht="17" thickBot="1" x14ac:dyDescent="0.25">
      <c r="A38" s="30"/>
      <c r="B38" s="82">
        <f>B37</f>
        <v>0</v>
      </c>
      <c r="C38" s="83">
        <f>C37*2</f>
        <v>0</v>
      </c>
      <c r="D38" s="83">
        <f>D37*3</f>
        <v>0</v>
      </c>
      <c r="E38" s="83">
        <f>E37*4</f>
        <v>0</v>
      </c>
      <c r="F38" s="84">
        <f>F37*5</f>
        <v>0</v>
      </c>
      <c r="G38" s="84">
        <f>3-G37</f>
        <v>3</v>
      </c>
      <c r="H38" s="30"/>
      <c r="I38" s="30"/>
    </row>
    <row r="39" spans="1:9" ht="17" thickBot="1" x14ac:dyDescent="0.25">
      <c r="A39" s="30"/>
      <c r="B39" s="30"/>
      <c r="C39" s="30"/>
      <c r="D39" s="30"/>
      <c r="E39" s="30"/>
      <c r="F39" s="30"/>
      <c r="G39" s="30"/>
      <c r="H39" s="30"/>
      <c r="I39" s="30"/>
    </row>
    <row r="40" spans="1:9" ht="17" thickBot="1" x14ac:dyDescent="0.25">
      <c r="A40" s="30"/>
      <c r="B40" s="163" t="s">
        <v>171</v>
      </c>
      <c r="C40" s="77">
        <f>F40</f>
        <v>0</v>
      </c>
      <c r="D40" s="78"/>
      <c r="E40" s="78">
        <f>SUM(B42:F42)</f>
        <v>0</v>
      </c>
      <c r="F40" s="79">
        <f>E40/G42</f>
        <v>0</v>
      </c>
      <c r="G40" s="80"/>
      <c r="H40" s="30"/>
      <c r="I40" s="30"/>
    </row>
    <row r="41" spans="1:9" ht="16" x14ac:dyDescent="0.2">
      <c r="A41" s="30"/>
      <c r="B41" s="81">
        <f>B22</f>
        <v>0</v>
      </c>
      <c r="C41" s="81">
        <f>C22</f>
        <v>0</v>
      </c>
      <c r="D41" s="81">
        <f>D22</f>
        <v>0</v>
      </c>
      <c r="E41" s="81">
        <f>E22</f>
        <v>0</v>
      </c>
      <c r="F41" s="81">
        <f>F22</f>
        <v>0</v>
      </c>
      <c r="G41" s="85">
        <f>SUM(G20:G23)</f>
        <v>0</v>
      </c>
      <c r="H41" s="30"/>
      <c r="I41" s="30"/>
    </row>
    <row r="42" spans="1:9" ht="17" thickBot="1" x14ac:dyDescent="0.25">
      <c r="A42" s="30"/>
      <c r="B42" s="82">
        <f>B41</f>
        <v>0</v>
      </c>
      <c r="C42" s="83">
        <f>C41*2</f>
        <v>0</v>
      </c>
      <c r="D42" s="83">
        <f>D41*3</f>
        <v>0</v>
      </c>
      <c r="E42" s="83">
        <f>E41*4</f>
        <v>0</v>
      </c>
      <c r="F42" s="84">
        <f>F41*5</f>
        <v>0</v>
      </c>
      <c r="G42" s="84">
        <f>1-G41</f>
        <v>1</v>
      </c>
      <c r="H42" s="30"/>
      <c r="I42" s="30"/>
    </row>
    <row r="43" spans="1:9" ht="17" thickBot="1" x14ac:dyDescent="0.25">
      <c r="A43" s="30"/>
      <c r="B43" s="30"/>
      <c r="C43" s="30"/>
      <c r="D43" s="30"/>
      <c r="E43" s="30"/>
      <c r="F43" s="30"/>
      <c r="G43" s="30"/>
      <c r="H43" s="30"/>
      <c r="I43" s="30"/>
    </row>
    <row r="44" spans="1:9" ht="17" thickBot="1" x14ac:dyDescent="0.25">
      <c r="A44" s="30"/>
      <c r="B44" s="163" t="s">
        <v>172</v>
      </c>
      <c r="C44" s="77">
        <f>F44</f>
        <v>0</v>
      </c>
      <c r="D44" s="78"/>
      <c r="E44" s="78">
        <f>SUM(B46:F46)</f>
        <v>0</v>
      </c>
      <c r="F44" s="79">
        <f>E44/G46</f>
        <v>0</v>
      </c>
      <c r="G44" s="80"/>
      <c r="H44" s="30"/>
      <c r="I44" s="30"/>
    </row>
    <row r="45" spans="1:9" ht="16" x14ac:dyDescent="0.2">
      <c r="A45" s="30"/>
      <c r="B45" s="81">
        <f t="shared" ref="B45:G45" si="1">SUM(B28:B32)</f>
        <v>0</v>
      </c>
      <c r="C45" s="81">
        <f t="shared" si="1"/>
        <v>0</v>
      </c>
      <c r="D45" s="81">
        <f t="shared" si="1"/>
        <v>0</v>
      </c>
      <c r="E45" s="81">
        <f t="shared" si="1"/>
        <v>0</v>
      </c>
      <c r="F45" s="81">
        <f t="shared" si="1"/>
        <v>0</v>
      </c>
      <c r="G45" s="81">
        <f t="shared" si="1"/>
        <v>0</v>
      </c>
      <c r="H45" s="30"/>
      <c r="I45" s="30"/>
    </row>
    <row r="46" spans="1:9" ht="17" thickBot="1" x14ac:dyDescent="0.25">
      <c r="A46" s="30"/>
      <c r="B46" s="82">
        <f>B45</f>
        <v>0</v>
      </c>
      <c r="C46" s="83">
        <f>C45*2</f>
        <v>0</v>
      </c>
      <c r="D46" s="83">
        <f>D45*3</f>
        <v>0</v>
      </c>
      <c r="E46" s="83">
        <f>E45*4</f>
        <v>0</v>
      </c>
      <c r="F46" s="84">
        <f>F45*5</f>
        <v>0</v>
      </c>
      <c r="G46" s="86">
        <f>2-G45</f>
        <v>2</v>
      </c>
    </row>
    <row r="47" spans="1:9" ht="16" x14ac:dyDescent="0.2">
      <c r="A47" s="30"/>
      <c r="B47" s="30"/>
      <c r="C47" s="30"/>
      <c r="D47" s="30"/>
      <c r="E47" s="30"/>
      <c r="F47" s="30"/>
      <c r="G47" s="30"/>
    </row>
    <row r="48" spans="1:9" ht="16" x14ac:dyDescent="0.2">
      <c r="A48" s="30"/>
      <c r="B48" s="30"/>
      <c r="C48" s="30"/>
      <c r="D48" s="30"/>
      <c r="E48" s="30"/>
      <c r="F48" s="30"/>
      <c r="G48" s="30"/>
    </row>
    <row r="49" spans="1:7" ht="16" x14ac:dyDescent="0.2">
      <c r="A49" s="30"/>
      <c r="B49" s="30"/>
      <c r="C49" s="30"/>
      <c r="D49" s="45"/>
      <c r="E49" s="30"/>
      <c r="F49" s="30"/>
      <c r="G49" s="30"/>
    </row>
  </sheetData>
  <mergeCells count="6">
    <mergeCell ref="A26:G26"/>
    <mergeCell ref="A30:G30"/>
    <mergeCell ref="A4:G4"/>
    <mergeCell ref="A6:G6"/>
    <mergeCell ref="A14:G14"/>
    <mergeCell ref="A20:G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E664-C604-4421-87D1-4A0CA4458EA2}">
  <dimension ref="A1:L55"/>
  <sheetViews>
    <sheetView zoomScale="65" zoomScaleNormal="65" workbookViewId="0">
      <selection activeCell="B7" sqref="B7"/>
    </sheetView>
  </sheetViews>
  <sheetFormatPr baseColWidth="10" defaultColWidth="8.83203125" defaultRowHeight="15" x14ac:dyDescent="0.2"/>
  <cols>
    <col min="1" max="1" width="16.83203125" customWidth="1"/>
    <col min="2" max="6" width="40.83203125" customWidth="1"/>
    <col min="8" max="8" width="33" customWidth="1"/>
    <col min="9" max="9" width="30" customWidth="1"/>
  </cols>
  <sheetData>
    <row r="1" spans="1:12" ht="16" x14ac:dyDescent="0.2">
      <c r="A1" s="30"/>
      <c r="B1" s="30"/>
      <c r="C1" s="30"/>
      <c r="D1" s="30"/>
      <c r="E1" s="30"/>
      <c r="F1" s="30"/>
      <c r="G1" s="30"/>
      <c r="H1" s="30"/>
    </row>
    <row r="2" spans="1:12" ht="19" x14ac:dyDescent="0.25">
      <c r="A2" s="70" t="s">
        <v>363</v>
      </c>
      <c r="B2" s="30"/>
      <c r="C2" s="30"/>
      <c r="D2" s="30"/>
      <c r="E2" s="30"/>
      <c r="F2" s="30"/>
      <c r="G2" s="30"/>
      <c r="H2" s="30"/>
    </row>
    <row r="3" spans="1:12" ht="16" x14ac:dyDescent="0.2">
      <c r="A3" s="30"/>
      <c r="B3" s="30"/>
      <c r="C3" s="30"/>
      <c r="D3" s="30"/>
      <c r="E3" s="30"/>
      <c r="F3" s="30"/>
      <c r="G3" s="30"/>
      <c r="H3" s="30"/>
    </row>
    <row r="4" spans="1:12" s="10" customFormat="1" ht="19" x14ac:dyDescent="0.25">
      <c r="A4" s="71" t="s">
        <v>364</v>
      </c>
      <c r="B4" s="30"/>
      <c r="C4" s="30"/>
      <c r="D4" s="30"/>
      <c r="E4" s="30"/>
      <c r="F4" s="30"/>
      <c r="G4" s="30"/>
      <c r="H4" s="30"/>
    </row>
    <row r="5" spans="1:12" s="21" customFormat="1" ht="16" x14ac:dyDescent="0.2">
      <c r="A5" s="30"/>
      <c r="B5" s="30"/>
      <c r="C5" s="30"/>
      <c r="D5" s="30"/>
      <c r="E5" s="30"/>
      <c r="F5" s="30"/>
      <c r="G5" s="30"/>
      <c r="H5" s="30"/>
      <c r="I5" s="30"/>
      <c r="J5" s="30"/>
      <c r="K5" s="30"/>
      <c r="L5" s="30"/>
    </row>
    <row r="6" spans="1:12" ht="20" thickBot="1" x14ac:dyDescent="0.3">
      <c r="A6" s="188" t="s">
        <v>364</v>
      </c>
      <c r="B6" s="189"/>
      <c r="C6" s="189"/>
      <c r="D6" s="189"/>
      <c r="E6" s="189"/>
      <c r="F6" s="189"/>
      <c r="G6" s="189"/>
      <c r="H6" s="30"/>
    </row>
    <row r="7" spans="1:12" s="21" customFormat="1" ht="179.25" customHeight="1" x14ac:dyDescent="0.2">
      <c r="A7" s="120" t="s">
        <v>191</v>
      </c>
      <c r="B7" s="126" t="s">
        <v>365</v>
      </c>
      <c r="C7" s="35" t="s">
        <v>366</v>
      </c>
      <c r="D7" s="35" t="s">
        <v>367</v>
      </c>
      <c r="E7" s="35" t="s">
        <v>368</v>
      </c>
      <c r="F7" s="128" t="s">
        <v>369</v>
      </c>
      <c r="G7" s="31" t="s">
        <v>2</v>
      </c>
      <c r="H7" s="40"/>
      <c r="I7" s="93"/>
    </row>
    <row r="8" spans="1:12" ht="17" thickBot="1" x14ac:dyDescent="0.25">
      <c r="A8" s="32" t="s">
        <v>197</v>
      </c>
      <c r="B8" s="76"/>
      <c r="C8" s="76"/>
      <c r="D8" s="76"/>
      <c r="E8" s="76"/>
      <c r="F8" s="76"/>
      <c r="G8" s="34"/>
      <c r="H8" s="30"/>
    </row>
    <row r="9" spans="1:12" s="21" customFormat="1" ht="16" x14ac:dyDescent="0.2">
      <c r="A9" s="42"/>
      <c r="B9" s="37"/>
      <c r="C9" s="37"/>
      <c r="D9" s="37"/>
      <c r="E9" s="37"/>
      <c r="F9" s="40"/>
      <c r="G9" s="30"/>
      <c r="H9" s="30"/>
    </row>
    <row r="10" spans="1:12" ht="20" thickBot="1" x14ac:dyDescent="0.3">
      <c r="A10" s="186" t="s">
        <v>364</v>
      </c>
      <c r="B10" s="187"/>
      <c r="C10" s="187"/>
      <c r="D10" s="187"/>
      <c r="E10" s="187"/>
      <c r="F10" s="187"/>
      <c r="G10" s="187"/>
      <c r="H10" s="30"/>
    </row>
    <row r="11" spans="1:12" ht="210.75" customHeight="1" x14ac:dyDescent="0.2">
      <c r="A11" s="171" t="s">
        <v>191</v>
      </c>
      <c r="B11" s="126" t="s">
        <v>370</v>
      </c>
      <c r="C11" s="126" t="s">
        <v>371</v>
      </c>
      <c r="D11" s="126" t="s">
        <v>372</v>
      </c>
      <c r="E11" s="126" t="s">
        <v>373</v>
      </c>
      <c r="F11" s="126" t="s">
        <v>374</v>
      </c>
      <c r="G11" s="172" t="s">
        <v>2</v>
      </c>
      <c r="H11" s="40"/>
      <c r="I11" s="29"/>
    </row>
    <row r="12" spans="1:12" s="21" customFormat="1" ht="17" thickBot="1" x14ac:dyDescent="0.25">
      <c r="A12" s="32" t="s">
        <v>197</v>
      </c>
      <c r="B12" s="76"/>
      <c r="C12" s="76"/>
      <c r="D12" s="76"/>
      <c r="E12" s="76"/>
      <c r="F12" s="76"/>
      <c r="G12" s="34"/>
      <c r="H12" s="30"/>
    </row>
    <row r="13" spans="1:12" ht="16" x14ac:dyDescent="0.2">
      <c r="A13" s="42"/>
      <c r="B13" s="37"/>
      <c r="C13" s="37"/>
      <c r="D13" s="37"/>
      <c r="E13" s="37"/>
      <c r="F13" s="40"/>
      <c r="G13" s="30"/>
      <c r="H13" s="30"/>
    </row>
    <row r="14" spans="1:12" ht="19" x14ac:dyDescent="0.25">
      <c r="A14" s="192" t="s">
        <v>375</v>
      </c>
      <c r="B14" s="189"/>
      <c r="C14" s="189"/>
      <c r="D14" s="189"/>
      <c r="E14" s="189"/>
      <c r="F14" s="189"/>
      <c r="G14" s="189"/>
      <c r="H14" s="30"/>
    </row>
    <row r="15" spans="1:12" ht="16" x14ac:dyDescent="0.2">
      <c r="A15" s="41"/>
      <c r="B15" s="41"/>
      <c r="C15" s="41"/>
      <c r="D15" s="41"/>
      <c r="E15" s="41"/>
      <c r="F15" s="41"/>
      <c r="G15" s="41"/>
      <c r="H15" s="41"/>
    </row>
    <row r="16" spans="1:12" ht="20" thickBot="1" x14ac:dyDescent="0.3">
      <c r="A16" s="188" t="s">
        <v>376</v>
      </c>
      <c r="B16" s="189"/>
      <c r="C16" s="189"/>
      <c r="D16" s="189"/>
      <c r="E16" s="189"/>
      <c r="F16" s="189"/>
      <c r="G16" s="189"/>
      <c r="H16" s="30"/>
    </row>
    <row r="17" spans="1:9" ht="160.5" customHeight="1" x14ac:dyDescent="0.2">
      <c r="A17" s="120" t="s">
        <v>191</v>
      </c>
      <c r="B17" s="35" t="s">
        <v>377</v>
      </c>
      <c r="C17" s="35" t="s">
        <v>378</v>
      </c>
      <c r="D17" s="35" t="s">
        <v>379</v>
      </c>
      <c r="E17" s="126" t="s">
        <v>380</v>
      </c>
      <c r="F17" s="129" t="s">
        <v>381</v>
      </c>
      <c r="G17" s="130" t="s">
        <v>2</v>
      </c>
      <c r="H17" s="40"/>
      <c r="I17" s="121"/>
    </row>
    <row r="18" spans="1:9" ht="17" thickBot="1" x14ac:dyDescent="0.25">
      <c r="A18" s="32" t="s">
        <v>197</v>
      </c>
      <c r="B18" s="76"/>
      <c r="C18" s="76"/>
      <c r="D18" s="76"/>
      <c r="E18" s="76"/>
      <c r="F18" s="76"/>
      <c r="G18" s="34"/>
      <c r="H18" s="40"/>
    </row>
    <row r="19" spans="1:9" ht="16" x14ac:dyDescent="0.2">
      <c r="A19" s="30"/>
      <c r="B19" s="40"/>
      <c r="C19" s="40"/>
      <c r="D19" s="40"/>
      <c r="E19" s="40"/>
      <c r="F19" s="40"/>
      <c r="G19" s="73"/>
      <c r="H19" s="40"/>
    </row>
    <row r="20" spans="1:9" ht="20" thickBot="1" x14ac:dyDescent="0.3">
      <c r="A20" s="188" t="s">
        <v>376</v>
      </c>
      <c r="B20" s="189"/>
      <c r="C20" s="189"/>
      <c r="D20" s="189"/>
      <c r="E20" s="189"/>
      <c r="F20" s="189"/>
      <c r="G20" s="189"/>
      <c r="H20" s="41"/>
    </row>
    <row r="21" spans="1:9" ht="181.5" customHeight="1" thickBot="1" x14ac:dyDescent="0.25">
      <c r="A21" s="131" t="s">
        <v>191</v>
      </c>
      <c r="B21" s="132" t="s">
        <v>382</v>
      </c>
      <c r="C21" s="132" t="s">
        <v>383</v>
      </c>
      <c r="D21" s="133" t="s">
        <v>384</v>
      </c>
      <c r="E21" s="133" t="s">
        <v>385</v>
      </c>
      <c r="F21" s="160" t="s">
        <v>386</v>
      </c>
      <c r="G21" s="134" t="s">
        <v>2</v>
      </c>
      <c r="H21" s="40"/>
      <c r="I21" s="96"/>
    </row>
    <row r="22" spans="1:9" ht="17" thickBot="1" x14ac:dyDescent="0.25">
      <c r="A22" s="32" t="s">
        <v>197</v>
      </c>
      <c r="B22" s="146"/>
      <c r="C22" s="146"/>
      <c r="D22" s="146"/>
      <c r="E22" s="146"/>
      <c r="F22" s="146"/>
      <c r="G22" s="147"/>
      <c r="H22" s="30"/>
    </row>
    <row r="23" spans="1:9" ht="16" x14ac:dyDescent="0.2">
      <c r="A23" s="30"/>
      <c r="B23" s="40"/>
      <c r="C23" s="40"/>
      <c r="D23" s="40"/>
      <c r="E23" s="40"/>
      <c r="F23" s="40"/>
      <c r="G23" s="30"/>
      <c r="H23" s="30"/>
    </row>
    <row r="24" spans="1:9" ht="19" x14ac:dyDescent="0.25">
      <c r="A24" s="71" t="s">
        <v>387</v>
      </c>
      <c r="B24" s="30"/>
      <c r="C24" s="30"/>
      <c r="D24" s="30"/>
      <c r="E24" s="30"/>
      <c r="F24" s="30"/>
      <c r="G24" s="30"/>
      <c r="H24" s="30"/>
    </row>
    <row r="25" spans="1:9" ht="19" x14ac:dyDescent="0.25">
      <c r="A25" s="71"/>
      <c r="B25" s="30"/>
      <c r="C25" s="30"/>
      <c r="D25" s="30"/>
      <c r="E25" s="30"/>
      <c r="F25" s="30"/>
      <c r="G25" s="30"/>
      <c r="H25" s="30"/>
    </row>
    <row r="26" spans="1:9" ht="20" thickBot="1" x14ac:dyDescent="0.3">
      <c r="A26" s="188" t="s">
        <v>387</v>
      </c>
      <c r="B26" s="189"/>
      <c r="C26" s="189"/>
      <c r="D26" s="189"/>
      <c r="E26" s="189"/>
      <c r="F26" s="189"/>
      <c r="G26" s="189"/>
      <c r="H26" s="30"/>
    </row>
    <row r="27" spans="1:9" ht="187" x14ac:dyDescent="0.2">
      <c r="A27" s="120" t="s">
        <v>191</v>
      </c>
      <c r="B27" s="35" t="s">
        <v>388</v>
      </c>
      <c r="C27" s="35" t="s">
        <v>389</v>
      </c>
      <c r="D27" s="35" t="s">
        <v>390</v>
      </c>
      <c r="E27" s="35" t="s">
        <v>391</v>
      </c>
      <c r="F27" s="35" t="s">
        <v>392</v>
      </c>
      <c r="G27" s="31" t="s">
        <v>2</v>
      </c>
      <c r="H27" s="40"/>
    </row>
    <row r="28" spans="1:9" ht="17" thickBot="1" x14ac:dyDescent="0.25">
      <c r="A28" s="32" t="s">
        <v>197</v>
      </c>
      <c r="B28" s="76"/>
      <c r="C28" s="76"/>
      <c r="D28" s="76"/>
      <c r="E28" s="76"/>
      <c r="F28" s="76"/>
      <c r="G28" s="90"/>
      <c r="H28" s="30"/>
    </row>
    <row r="29" spans="1:9" ht="19" x14ac:dyDescent="0.25">
      <c r="A29" s="71"/>
      <c r="B29" s="30"/>
      <c r="C29" s="30"/>
      <c r="D29" s="30"/>
      <c r="E29" s="30"/>
      <c r="F29" s="30"/>
      <c r="G29" s="30"/>
      <c r="H29" s="30"/>
    </row>
    <row r="30" spans="1:9" ht="20" thickBot="1" x14ac:dyDescent="0.3">
      <c r="A30" s="188" t="s">
        <v>387</v>
      </c>
      <c r="B30" s="189"/>
      <c r="C30" s="189"/>
      <c r="D30" s="189"/>
      <c r="E30" s="189"/>
      <c r="F30" s="189"/>
      <c r="G30" s="189"/>
      <c r="H30" s="30"/>
    </row>
    <row r="31" spans="1:9" ht="190.5" customHeight="1" x14ac:dyDescent="0.2">
      <c r="A31" s="120" t="s">
        <v>191</v>
      </c>
      <c r="B31" s="35" t="s">
        <v>393</v>
      </c>
      <c r="C31" s="35" t="s">
        <v>394</v>
      </c>
      <c r="D31" s="35" t="s">
        <v>395</v>
      </c>
      <c r="E31" s="35" t="s">
        <v>396</v>
      </c>
      <c r="F31" s="35" t="s">
        <v>397</v>
      </c>
      <c r="G31" s="31" t="s">
        <v>2</v>
      </c>
      <c r="H31" s="37"/>
    </row>
    <row r="32" spans="1:9" ht="17" thickBot="1" x14ac:dyDescent="0.25">
      <c r="A32" s="32" t="s">
        <v>197</v>
      </c>
      <c r="B32" s="76"/>
      <c r="C32" s="76"/>
      <c r="D32" s="76"/>
      <c r="E32" s="76"/>
      <c r="F32" s="76"/>
      <c r="G32" s="34"/>
      <c r="H32" s="30"/>
    </row>
    <row r="33" spans="1:8" ht="16" x14ac:dyDescent="0.2">
      <c r="A33" s="41"/>
      <c r="B33" s="41"/>
      <c r="C33" s="41"/>
      <c r="D33" s="41"/>
      <c r="E33" s="41"/>
      <c r="F33" s="41"/>
      <c r="G33" s="41"/>
      <c r="H33" s="41"/>
    </row>
    <row r="34" spans="1:8" ht="20" thickBot="1" x14ac:dyDescent="0.3">
      <c r="A34" s="188" t="s">
        <v>398</v>
      </c>
      <c r="B34" s="189"/>
      <c r="C34" s="189"/>
      <c r="D34" s="189"/>
      <c r="E34" s="189"/>
      <c r="F34" s="189"/>
      <c r="G34" s="189"/>
      <c r="H34" s="30"/>
    </row>
    <row r="35" spans="1:8" ht="234.5" customHeight="1" x14ac:dyDescent="0.2">
      <c r="A35" s="120" t="s">
        <v>191</v>
      </c>
      <c r="B35" s="35" t="s">
        <v>399</v>
      </c>
      <c r="C35" s="35" t="s">
        <v>400</v>
      </c>
      <c r="D35" s="126" t="s">
        <v>401</v>
      </c>
      <c r="E35" s="35" t="s">
        <v>402</v>
      </c>
      <c r="F35" s="35" t="s">
        <v>403</v>
      </c>
      <c r="G35" s="31" t="s">
        <v>2</v>
      </c>
      <c r="H35" s="40"/>
    </row>
    <row r="36" spans="1:8" ht="17" thickBot="1" x14ac:dyDescent="0.25">
      <c r="A36" s="32" t="s">
        <v>197</v>
      </c>
      <c r="B36" s="76"/>
      <c r="C36" s="76"/>
      <c r="D36" s="76"/>
      <c r="E36" s="76"/>
      <c r="F36" s="76"/>
      <c r="G36" s="34"/>
      <c r="H36" s="41"/>
    </row>
    <row r="37" spans="1:8" ht="16" x14ac:dyDescent="0.2">
      <c r="A37" s="41"/>
      <c r="B37" s="41"/>
      <c r="C37" s="41"/>
      <c r="D37" s="41"/>
      <c r="E37" s="41"/>
      <c r="F37" s="41"/>
      <c r="G37" s="41"/>
      <c r="H37" s="41"/>
    </row>
    <row r="38" spans="1:8" ht="16" x14ac:dyDescent="0.2">
      <c r="A38" s="30"/>
      <c r="B38" s="30"/>
      <c r="C38" s="30"/>
      <c r="D38" s="30"/>
      <c r="E38" s="30"/>
      <c r="F38" s="30"/>
      <c r="G38" s="30"/>
      <c r="H38" s="30"/>
    </row>
    <row r="39" spans="1:8" ht="16" x14ac:dyDescent="0.2">
      <c r="A39" s="30"/>
      <c r="B39" s="30"/>
      <c r="C39" s="30"/>
      <c r="D39" s="30"/>
      <c r="E39" s="30"/>
      <c r="F39" s="30"/>
      <c r="G39" s="30"/>
      <c r="H39" s="30"/>
    </row>
    <row r="40" spans="1:8" ht="16" x14ac:dyDescent="0.2">
      <c r="A40" s="30"/>
      <c r="B40" s="30"/>
      <c r="C40" s="30"/>
      <c r="D40" s="30"/>
      <c r="E40" s="30"/>
      <c r="F40" s="30"/>
      <c r="G40" s="30"/>
      <c r="H40" s="30"/>
    </row>
    <row r="41" spans="1:8" ht="16" x14ac:dyDescent="0.2">
      <c r="A41" s="30"/>
      <c r="B41" s="30"/>
      <c r="C41" s="30"/>
      <c r="D41" s="30"/>
      <c r="E41" s="30"/>
      <c r="F41" s="30"/>
      <c r="G41" s="30"/>
      <c r="H41" s="30"/>
    </row>
    <row r="42" spans="1:8" ht="17" thickBot="1" x14ac:dyDescent="0.25">
      <c r="A42" s="30"/>
      <c r="B42" s="30"/>
      <c r="C42" s="30"/>
      <c r="D42" s="30"/>
      <c r="E42" s="30"/>
      <c r="F42" s="30"/>
      <c r="G42" s="30"/>
      <c r="H42" s="30"/>
    </row>
    <row r="43" spans="1:8" ht="17" thickBot="1" x14ac:dyDescent="0.25">
      <c r="A43" s="30"/>
      <c r="B43" s="163" t="s">
        <v>173</v>
      </c>
      <c r="C43" s="77">
        <f>F43</f>
        <v>0</v>
      </c>
      <c r="D43" s="78"/>
      <c r="E43" s="78">
        <f>SUM(B45:F45)</f>
        <v>0</v>
      </c>
      <c r="F43" s="79">
        <f>E43/G45</f>
        <v>0</v>
      </c>
      <c r="G43" s="80"/>
      <c r="H43" s="30"/>
    </row>
    <row r="44" spans="1:8" ht="16" x14ac:dyDescent="0.2">
      <c r="A44" s="30"/>
      <c r="B44" s="81">
        <f t="shared" ref="B44:G44" si="0">SUM(B8:B13)</f>
        <v>0</v>
      </c>
      <c r="C44" s="81">
        <f t="shared" si="0"/>
        <v>0</v>
      </c>
      <c r="D44" s="81">
        <f t="shared" si="0"/>
        <v>0</v>
      </c>
      <c r="E44" s="81">
        <f t="shared" si="0"/>
        <v>0</v>
      </c>
      <c r="F44" s="81">
        <f t="shared" si="0"/>
        <v>0</v>
      </c>
      <c r="G44" s="97">
        <f t="shared" si="0"/>
        <v>0</v>
      </c>
      <c r="H44" s="30"/>
    </row>
    <row r="45" spans="1:8" ht="17" thickBot="1" x14ac:dyDescent="0.25">
      <c r="A45" s="30"/>
      <c r="B45" s="82">
        <f>B44</f>
        <v>0</v>
      </c>
      <c r="C45" s="83">
        <f>C44*2</f>
        <v>0</v>
      </c>
      <c r="D45" s="83">
        <f>D44*3</f>
        <v>0</v>
      </c>
      <c r="E45" s="83">
        <f>E44*4</f>
        <v>0</v>
      </c>
      <c r="F45" s="84">
        <f>F44*5</f>
        <v>0</v>
      </c>
      <c r="G45" s="84">
        <f>2-G44</f>
        <v>2</v>
      </c>
      <c r="H45" s="30"/>
    </row>
    <row r="46" spans="1:8" ht="17" thickBot="1" x14ac:dyDescent="0.25">
      <c r="A46" s="30"/>
      <c r="B46" s="30"/>
      <c r="C46" s="30"/>
      <c r="D46" s="30"/>
      <c r="E46" s="30"/>
      <c r="F46" s="30"/>
      <c r="G46" s="30"/>
      <c r="H46" s="30"/>
    </row>
    <row r="47" spans="1:8" ht="17" thickBot="1" x14ac:dyDescent="0.25">
      <c r="A47" s="30"/>
      <c r="B47" s="163" t="s">
        <v>174</v>
      </c>
      <c r="C47" s="77">
        <f>F47</f>
        <v>0</v>
      </c>
      <c r="D47" s="78"/>
      <c r="E47" s="78">
        <f>SUM(B49:F49)</f>
        <v>0</v>
      </c>
      <c r="F47" s="79">
        <f>E47/G49</f>
        <v>0</v>
      </c>
      <c r="G47" s="80"/>
      <c r="H47" s="30"/>
    </row>
    <row r="48" spans="1:8" ht="16" x14ac:dyDescent="0.2">
      <c r="A48" s="30"/>
      <c r="B48" s="81">
        <f t="shared" ref="B48:G48" si="1">SUM(B18:B22)</f>
        <v>0</v>
      </c>
      <c r="C48" s="81">
        <f t="shared" si="1"/>
        <v>0</v>
      </c>
      <c r="D48" s="81">
        <f t="shared" si="1"/>
        <v>0</v>
      </c>
      <c r="E48" s="81">
        <f t="shared" si="1"/>
        <v>0</v>
      </c>
      <c r="F48" s="81">
        <f t="shared" si="1"/>
        <v>0</v>
      </c>
      <c r="G48" s="81">
        <f t="shared" si="1"/>
        <v>0</v>
      </c>
      <c r="H48" s="30"/>
    </row>
    <row r="49" spans="1:8" ht="17" thickBot="1" x14ac:dyDescent="0.25">
      <c r="A49" s="30"/>
      <c r="B49" s="82">
        <f>B48</f>
        <v>0</v>
      </c>
      <c r="C49" s="83">
        <f>C48*2</f>
        <v>0</v>
      </c>
      <c r="D49" s="83">
        <f>D48*3</f>
        <v>0</v>
      </c>
      <c r="E49" s="83">
        <f>E48*4</f>
        <v>0</v>
      </c>
      <c r="F49" s="84">
        <f>F48*5</f>
        <v>0</v>
      </c>
      <c r="G49" s="84">
        <f>2-G48</f>
        <v>2</v>
      </c>
      <c r="H49" s="30"/>
    </row>
    <row r="50" spans="1:8" ht="17" thickBot="1" x14ac:dyDescent="0.25">
      <c r="A50" s="30"/>
      <c r="B50" s="30"/>
      <c r="C50" s="30"/>
      <c r="D50" s="30"/>
      <c r="E50" s="30"/>
      <c r="F50" s="30"/>
      <c r="G50" s="30"/>
      <c r="H50" s="30"/>
    </row>
    <row r="51" spans="1:8" ht="17" thickBot="1" x14ac:dyDescent="0.25">
      <c r="A51" s="30"/>
      <c r="B51" s="163" t="s">
        <v>175</v>
      </c>
      <c r="C51" s="77">
        <f>F51</f>
        <v>0</v>
      </c>
      <c r="D51" s="78"/>
      <c r="E51" s="78">
        <f>SUM(B53:F53)</f>
        <v>0</v>
      </c>
      <c r="F51" s="79">
        <f>E51/G53</f>
        <v>0</v>
      </c>
      <c r="G51" s="80"/>
      <c r="H51" s="30"/>
    </row>
    <row r="52" spans="1:8" ht="16" x14ac:dyDescent="0.2">
      <c r="A52" s="30"/>
      <c r="B52" s="81">
        <f t="shared" ref="B52:G52" si="2">SUM(B28:B36)</f>
        <v>0</v>
      </c>
      <c r="C52" s="81">
        <f t="shared" si="2"/>
        <v>0</v>
      </c>
      <c r="D52" s="81">
        <f t="shared" si="2"/>
        <v>0</v>
      </c>
      <c r="E52" s="81">
        <f t="shared" si="2"/>
        <v>0</v>
      </c>
      <c r="F52" s="81">
        <f t="shared" si="2"/>
        <v>0</v>
      </c>
      <c r="G52" s="81">
        <f t="shared" si="2"/>
        <v>0</v>
      </c>
      <c r="H52" s="30"/>
    </row>
    <row r="53" spans="1:8" ht="17" thickBot="1" x14ac:dyDescent="0.25">
      <c r="A53" s="30"/>
      <c r="B53" s="82">
        <f>B52</f>
        <v>0</v>
      </c>
      <c r="C53" s="83">
        <f>C52*2</f>
        <v>0</v>
      </c>
      <c r="D53" s="83">
        <f>D52*3</f>
        <v>0</v>
      </c>
      <c r="E53" s="83">
        <f>E52*4</f>
        <v>0</v>
      </c>
      <c r="F53" s="84">
        <f>F52*5</f>
        <v>0</v>
      </c>
      <c r="G53" s="86">
        <f>3-G52</f>
        <v>3</v>
      </c>
      <c r="H53" s="30"/>
    </row>
    <row r="54" spans="1:8" ht="16" x14ac:dyDescent="0.2">
      <c r="A54" s="30"/>
      <c r="B54" s="30"/>
      <c r="C54" s="30"/>
      <c r="D54" s="30"/>
      <c r="E54" s="30"/>
      <c r="F54" s="30"/>
      <c r="G54" s="30"/>
      <c r="H54" s="30"/>
    </row>
    <row r="55" spans="1:8" ht="16" x14ac:dyDescent="0.2">
      <c r="A55" s="30"/>
      <c r="B55" s="30"/>
      <c r="C55" s="30"/>
      <c r="D55" s="30"/>
      <c r="E55" s="30"/>
      <c r="F55" s="30"/>
      <c r="G55" s="30"/>
      <c r="H55" s="30"/>
    </row>
  </sheetData>
  <mergeCells count="8">
    <mergeCell ref="A26:G26"/>
    <mergeCell ref="A30:G30"/>
    <mergeCell ref="A34:G34"/>
    <mergeCell ref="A14:G14"/>
    <mergeCell ref="A6:G6"/>
    <mergeCell ref="A10:G10"/>
    <mergeCell ref="A16:G16"/>
    <mergeCell ref="A20:G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5EE8-4F92-4069-858C-34B9FC7C1CBE}">
  <dimension ref="A1:L56"/>
  <sheetViews>
    <sheetView topLeftCell="A27" zoomScale="65" zoomScaleNormal="65" workbookViewId="0">
      <selection activeCell="C11" sqref="C11"/>
    </sheetView>
  </sheetViews>
  <sheetFormatPr baseColWidth="10" defaultColWidth="8.83203125" defaultRowHeight="15" x14ac:dyDescent="0.2"/>
  <cols>
    <col min="1" max="1" width="16.83203125" customWidth="1"/>
    <col min="2" max="6" width="40.83203125" customWidth="1"/>
    <col min="7" max="7" width="16.83203125" customWidth="1"/>
    <col min="8" max="10" width="33" customWidth="1"/>
  </cols>
  <sheetData>
    <row r="1" spans="1:12" ht="16" x14ac:dyDescent="0.2">
      <c r="A1" s="46"/>
      <c r="B1" s="98"/>
      <c r="C1" s="37"/>
      <c r="D1" s="37"/>
      <c r="E1" s="37"/>
      <c r="F1" s="37"/>
      <c r="G1" s="37"/>
      <c r="H1" s="37"/>
      <c r="I1" s="37"/>
      <c r="J1" s="46"/>
    </row>
    <row r="2" spans="1:12" ht="19" x14ac:dyDescent="0.25">
      <c r="A2" s="71" t="s">
        <v>404</v>
      </c>
      <c r="B2" s="71"/>
      <c r="C2" s="37"/>
      <c r="D2" s="37"/>
      <c r="E2" s="37"/>
      <c r="F2" s="37"/>
      <c r="G2" s="37"/>
      <c r="H2" s="37"/>
      <c r="I2" s="37"/>
      <c r="J2" s="46"/>
    </row>
    <row r="3" spans="1:12" ht="16" x14ac:dyDescent="0.2">
      <c r="A3" s="46"/>
      <c r="B3" s="46"/>
      <c r="C3" s="46"/>
      <c r="D3" s="46"/>
      <c r="E3" s="46"/>
      <c r="F3" s="46"/>
      <c r="G3" s="46"/>
      <c r="H3" s="37"/>
      <c r="I3" s="37"/>
      <c r="J3" s="46"/>
    </row>
    <row r="4" spans="1:12" ht="19" x14ac:dyDescent="0.25">
      <c r="A4" s="71" t="s">
        <v>405</v>
      </c>
      <c r="B4" s="37"/>
      <c r="C4" s="37"/>
      <c r="D4" s="40"/>
      <c r="E4" s="37"/>
      <c r="F4" s="37"/>
      <c r="G4" s="37"/>
      <c r="H4" s="37"/>
      <c r="I4" s="37"/>
      <c r="J4" s="46"/>
    </row>
    <row r="5" spans="1:12" s="21" customFormat="1" ht="16" x14ac:dyDescent="0.2">
      <c r="A5" s="30"/>
      <c r="B5" s="30"/>
      <c r="C5" s="30"/>
      <c r="D5" s="30"/>
      <c r="E5" s="30"/>
      <c r="F5" s="30"/>
      <c r="G5" s="30"/>
      <c r="H5" s="30"/>
      <c r="I5" s="30"/>
      <c r="J5" s="30"/>
      <c r="K5" s="30"/>
      <c r="L5" s="30"/>
    </row>
    <row r="6" spans="1:12" s="21" customFormat="1" ht="20" thickBot="1" x14ac:dyDescent="0.3">
      <c r="A6" s="54" t="s">
        <v>406</v>
      </c>
      <c r="B6" s="46"/>
      <c r="C6" s="37"/>
      <c r="D6" s="37"/>
      <c r="E6" s="99"/>
      <c r="F6" s="37"/>
      <c r="G6" s="37"/>
      <c r="H6" s="37"/>
      <c r="I6" s="37"/>
      <c r="J6" s="46"/>
    </row>
    <row r="7" spans="1:12" s="10" customFormat="1" ht="176.5" customHeight="1" x14ac:dyDescent="0.2">
      <c r="A7" s="178" t="s">
        <v>407</v>
      </c>
      <c r="B7" s="179" t="s">
        <v>408</v>
      </c>
      <c r="C7" s="179" t="s">
        <v>409</v>
      </c>
      <c r="D7" s="179" t="s">
        <v>410</v>
      </c>
      <c r="E7" s="179" t="s">
        <v>411</v>
      </c>
      <c r="F7" s="179" t="s">
        <v>412</v>
      </c>
      <c r="G7" s="180" t="s">
        <v>413</v>
      </c>
      <c r="H7" s="75"/>
      <c r="I7" s="75"/>
      <c r="J7" s="46"/>
    </row>
    <row r="8" spans="1:12" s="21" customFormat="1" ht="17" thickBot="1" x14ac:dyDescent="0.25">
      <c r="A8" s="32" t="s">
        <v>197</v>
      </c>
      <c r="B8" s="104"/>
      <c r="C8" s="104"/>
      <c r="D8" s="104"/>
      <c r="E8" s="104"/>
      <c r="F8" s="104"/>
      <c r="G8" s="105"/>
      <c r="H8" s="95"/>
      <c r="I8" s="95"/>
      <c r="J8" s="46"/>
    </row>
    <row r="9" spans="1:12" s="10" customFormat="1" ht="16" x14ac:dyDescent="0.2">
      <c r="A9" s="46"/>
      <c r="B9" s="95"/>
      <c r="C9" s="95"/>
      <c r="D9" s="95"/>
      <c r="E9" s="95"/>
      <c r="F9" s="95"/>
      <c r="G9" s="95"/>
      <c r="H9" s="95"/>
      <c r="I9" s="95"/>
      <c r="J9" s="46"/>
    </row>
    <row r="10" spans="1:12" s="21" customFormat="1" ht="20" thickBot="1" x14ac:dyDescent="0.3">
      <c r="A10" s="54" t="s">
        <v>414</v>
      </c>
      <c r="B10" s="40"/>
      <c r="C10" s="40"/>
      <c r="D10" s="40"/>
      <c r="E10" s="40"/>
      <c r="F10" s="40"/>
      <c r="G10" s="40"/>
      <c r="H10" s="95"/>
      <c r="I10" s="95"/>
      <c r="J10" s="46"/>
    </row>
    <row r="11" spans="1:12" ht="165" customHeight="1" x14ac:dyDescent="0.2">
      <c r="A11" s="178" t="s">
        <v>407</v>
      </c>
      <c r="B11" s="179" t="s">
        <v>415</v>
      </c>
      <c r="C11" s="179" t="s">
        <v>416</v>
      </c>
      <c r="D11" s="179" t="s">
        <v>417</v>
      </c>
      <c r="E11" s="179" t="s">
        <v>418</v>
      </c>
      <c r="F11" s="179" t="s">
        <v>419</v>
      </c>
      <c r="G11" s="181" t="s">
        <v>9</v>
      </c>
      <c r="H11" s="75"/>
      <c r="I11" s="95"/>
      <c r="J11" s="46"/>
    </row>
    <row r="12" spans="1:12" ht="17" thickBot="1" x14ac:dyDescent="0.25">
      <c r="A12" s="32" t="s">
        <v>197</v>
      </c>
      <c r="B12" s="104"/>
      <c r="C12" s="104"/>
      <c r="D12" s="104"/>
      <c r="E12" s="104"/>
      <c r="F12" s="104"/>
      <c r="G12" s="105"/>
      <c r="H12" s="95"/>
      <c r="I12" s="95"/>
      <c r="J12" s="46"/>
    </row>
    <row r="13" spans="1:12" s="21" customFormat="1" ht="16" x14ac:dyDescent="0.2">
      <c r="A13" s="46"/>
      <c r="B13" s="95"/>
      <c r="C13" s="95"/>
      <c r="D13" s="95"/>
      <c r="E13" s="95"/>
      <c r="F13" s="95"/>
      <c r="G13" s="95"/>
      <c r="H13" s="95"/>
      <c r="I13" s="95"/>
      <c r="J13" s="46"/>
    </row>
    <row r="14" spans="1:12" ht="19" x14ac:dyDescent="0.25">
      <c r="A14" s="71" t="s">
        <v>420</v>
      </c>
      <c r="B14" s="46"/>
      <c r="C14" s="46"/>
      <c r="D14" s="46"/>
      <c r="E14" s="46"/>
      <c r="F14" s="46"/>
      <c r="G14" s="46"/>
      <c r="H14" s="95"/>
      <c r="I14" s="95"/>
      <c r="J14" s="46"/>
    </row>
    <row r="15" spans="1:12" s="21" customFormat="1" ht="16" x14ac:dyDescent="0.2">
      <c r="A15" s="46"/>
      <c r="B15" s="95"/>
      <c r="C15" s="95"/>
      <c r="D15" s="95"/>
      <c r="E15" s="95"/>
      <c r="F15" s="95"/>
      <c r="G15" s="95"/>
      <c r="H15" s="95"/>
      <c r="I15" s="95"/>
      <c r="J15" s="46"/>
    </row>
    <row r="16" spans="1:12" ht="20" thickBot="1" x14ac:dyDescent="0.3">
      <c r="A16" s="54" t="s">
        <v>421</v>
      </c>
      <c r="B16" s="46"/>
      <c r="C16" s="40"/>
      <c r="D16" s="40"/>
      <c r="E16" s="40"/>
      <c r="F16" s="40"/>
      <c r="G16" s="37"/>
      <c r="H16" s="92"/>
      <c r="I16" s="37"/>
      <c r="J16" s="46"/>
    </row>
    <row r="17" spans="1:10" s="21" customFormat="1" ht="116.5" customHeight="1" x14ac:dyDescent="0.2">
      <c r="A17" s="182" t="s">
        <v>407</v>
      </c>
      <c r="B17" s="161" t="s">
        <v>422</v>
      </c>
      <c r="C17" s="161" t="s">
        <v>423</v>
      </c>
      <c r="D17" s="161" t="s">
        <v>424</v>
      </c>
      <c r="E17" s="161" t="s">
        <v>425</v>
      </c>
      <c r="F17" s="161" t="s">
        <v>426</v>
      </c>
      <c r="G17" s="183" t="s">
        <v>9</v>
      </c>
      <c r="H17" s="95"/>
      <c r="I17" s="95"/>
      <c r="J17" s="46"/>
    </row>
    <row r="18" spans="1:10" ht="17" thickBot="1" x14ac:dyDescent="0.25">
      <c r="A18" s="32" t="s">
        <v>197</v>
      </c>
      <c r="B18" s="100"/>
      <c r="C18" s="100"/>
      <c r="D18" s="100"/>
      <c r="E18" s="100"/>
      <c r="F18" s="100"/>
      <c r="G18" s="49"/>
      <c r="H18" s="37"/>
      <c r="I18" s="37"/>
      <c r="J18" s="46"/>
    </row>
    <row r="19" spans="1:10" s="21" customFormat="1" ht="16" x14ac:dyDescent="0.2">
      <c r="A19" s="46"/>
      <c r="B19" s="95"/>
      <c r="C19" s="95"/>
      <c r="D19" s="95"/>
      <c r="E19" s="95"/>
      <c r="F19" s="95"/>
      <c r="G19" s="95"/>
      <c r="H19" s="37"/>
      <c r="I19" s="37"/>
      <c r="J19" s="46"/>
    </row>
    <row r="20" spans="1:10" s="10" customFormat="1" ht="20" thickBot="1" x14ac:dyDescent="0.3">
      <c r="A20" s="54" t="s">
        <v>427</v>
      </c>
      <c r="B20" s="46"/>
      <c r="C20" s="40"/>
      <c r="D20" s="40"/>
      <c r="E20" s="40"/>
      <c r="F20" s="40"/>
      <c r="G20" s="37"/>
      <c r="H20" s="95"/>
      <c r="I20" s="95"/>
      <c r="J20" s="46"/>
    </row>
    <row r="21" spans="1:10" s="21" customFormat="1" ht="209.5" customHeight="1" x14ac:dyDescent="0.2">
      <c r="A21" s="182" t="s">
        <v>407</v>
      </c>
      <c r="B21" s="161" t="s">
        <v>428</v>
      </c>
      <c r="C21" s="161" t="s">
        <v>429</v>
      </c>
      <c r="D21" s="161" t="s">
        <v>430</v>
      </c>
      <c r="E21" s="161" t="s">
        <v>431</v>
      </c>
      <c r="F21" s="161" t="s">
        <v>432</v>
      </c>
      <c r="G21" s="183" t="s">
        <v>9</v>
      </c>
      <c r="H21" s="143"/>
      <c r="I21" s="143"/>
      <c r="J21" s="153"/>
    </row>
    <row r="22" spans="1:10" s="10" customFormat="1" ht="17" thickBot="1" x14ac:dyDescent="0.25">
      <c r="A22" s="32" t="s">
        <v>197</v>
      </c>
      <c r="B22" s="100"/>
      <c r="C22" s="100"/>
      <c r="D22" s="100"/>
      <c r="E22" s="100"/>
      <c r="F22" s="100"/>
      <c r="G22" s="49"/>
      <c r="H22" s="37"/>
      <c r="I22" s="37"/>
      <c r="J22" s="46"/>
    </row>
    <row r="23" spans="1:10" s="21" customFormat="1" ht="16" x14ac:dyDescent="0.2">
      <c r="A23" s="46"/>
      <c r="B23" s="37"/>
      <c r="C23" s="37"/>
      <c r="D23" s="40"/>
      <c r="E23" s="37"/>
      <c r="F23" s="37"/>
      <c r="G23" s="37"/>
      <c r="I23" s="37"/>
      <c r="J23" s="46"/>
    </row>
    <row r="24" spans="1:10" ht="19" x14ac:dyDescent="0.25">
      <c r="A24" s="71" t="s">
        <v>433</v>
      </c>
      <c r="B24" s="95"/>
      <c r="C24" s="95"/>
      <c r="D24" s="95"/>
      <c r="E24" s="95"/>
      <c r="F24" s="95"/>
      <c r="G24" s="95"/>
      <c r="H24" s="95"/>
      <c r="I24" s="95"/>
      <c r="J24" s="46"/>
    </row>
    <row r="25" spans="1:10" ht="16" x14ac:dyDescent="0.2">
      <c r="A25" s="46"/>
      <c r="B25" s="95"/>
      <c r="C25" s="95"/>
      <c r="D25" s="95"/>
      <c r="E25" s="95"/>
      <c r="F25" s="95"/>
      <c r="G25" s="95"/>
      <c r="H25" s="40"/>
      <c r="I25" s="40"/>
      <c r="J25" s="46"/>
    </row>
    <row r="26" spans="1:10" ht="20" thickBot="1" x14ac:dyDescent="0.3">
      <c r="A26" s="54" t="s">
        <v>434</v>
      </c>
      <c r="B26" s="106"/>
      <c r="C26" s="37"/>
      <c r="D26" s="37"/>
      <c r="E26" s="37"/>
      <c r="F26" s="37"/>
      <c r="G26" s="37"/>
      <c r="H26" s="71"/>
      <c r="I26" s="95"/>
      <c r="J26" s="46"/>
    </row>
    <row r="27" spans="1:10" ht="210" customHeight="1" x14ac:dyDescent="0.2">
      <c r="A27" s="135" t="s">
        <v>407</v>
      </c>
      <c r="B27" s="102" t="s">
        <v>435</v>
      </c>
      <c r="C27" s="102" t="s">
        <v>436</v>
      </c>
      <c r="D27" s="102" t="s">
        <v>437</v>
      </c>
      <c r="E27" s="102" t="s">
        <v>438</v>
      </c>
      <c r="F27" s="102" t="s">
        <v>439</v>
      </c>
      <c r="G27" s="103" t="s">
        <v>9</v>
      </c>
      <c r="H27" s="75"/>
      <c r="I27" s="40"/>
      <c r="J27" s="148"/>
    </row>
    <row r="28" spans="1:10" ht="17" thickBot="1" x14ac:dyDescent="0.25">
      <c r="A28" s="32" t="s">
        <v>197</v>
      </c>
      <c r="B28" s="104"/>
      <c r="C28" s="104"/>
      <c r="D28" s="104"/>
      <c r="E28" s="104"/>
      <c r="F28" s="104"/>
      <c r="G28" s="105"/>
      <c r="H28" s="95"/>
      <c r="I28" s="95"/>
      <c r="J28" s="46"/>
    </row>
    <row r="29" spans="1:10" ht="16" x14ac:dyDescent="0.2">
      <c r="A29" s="46"/>
      <c r="B29" s="40"/>
      <c r="C29" s="40"/>
      <c r="D29" s="40"/>
      <c r="E29" s="40"/>
      <c r="F29" s="40"/>
      <c r="G29" s="40"/>
      <c r="H29" s="37"/>
      <c r="I29" s="37"/>
      <c r="J29" s="46"/>
    </row>
    <row r="30" spans="1:10" ht="20" thickBot="1" x14ac:dyDescent="0.3">
      <c r="A30" s="54" t="s">
        <v>440</v>
      </c>
      <c r="B30" s="95"/>
      <c r="C30" s="95"/>
      <c r="D30" s="95"/>
      <c r="E30" s="95"/>
      <c r="F30" s="95"/>
      <c r="G30" s="95"/>
      <c r="H30" s="71"/>
      <c r="I30" s="37"/>
      <c r="J30" s="46"/>
    </row>
    <row r="31" spans="1:10" ht="238" x14ac:dyDescent="0.2">
      <c r="A31" s="182" t="s">
        <v>407</v>
      </c>
      <c r="B31" s="184" t="s">
        <v>441</v>
      </c>
      <c r="C31" s="161" t="s">
        <v>442</v>
      </c>
      <c r="D31" s="161" t="s">
        <v>443</v>
      </c>
      <c r="E31" s="161" t="s">
        <v>444</v>
      </c>
      <c r="F31" s="161" t="s">
        <v>445</v>
      </c>
      <c r="G31" s="183" t="s">
        <v>9</v>
      </c>
      <c r="H31" s="149"/>
      <c r="I31" s="150"/>
      <c r="J31" s="151"/>
    </row>
    <row r="32" spans="1:10" ht="17" thickBot="1" x14ac:dyDescent="0.25">
      <c r="A32" s="32" t="s">
        <v>197</v>
      </c>
      <c r="B32" s="100"/>
      <c r="C32" s="100"/>
      <c r="D32" s="100"/>
      <c r="E32" s="107"/>
      <c r="F32" s="100"/>
      <c r="G32" s="101"/>
      <c r="H32" s="144"/>
      <c r="I32" s="144"/>
      <c r="J32" s="151"/>
    </row>
    <row r="33" spans="1:10" ht="16" x14ac:dyDescent="0.2">
      <c r="A33" s="46"/>
      <c r="B33" s="106"/>
      <c r="C33" s="37"/>
      <c r="D33" s="37"/>
      <c r="E33" s="37"/>
      <c r="F33" s="37"/>
      <c r="G33" s="37"/>
      <c r="H33" s="149"/>
      <c r="I33" s="149"/>
      <c r="J33" s="151"/>
    </row>
    <row r="34" spans="1:10" ht="20" thickBot="1" x14ac:dyDescent="0.3">
      <c r="A34" s="54" t="s">
        <v>446</v>
      </c>
      <c r="B34" s="88"/>
      <c r="C34" s="88"/>
      <c r="D34" s="88"/>
      <c r="E34" s="88"/>
      <c r="F34" s="40"/>
      <c r="G34" s="37"/>
      <c r="H34" s="144"/>
      <c r="I34" s="144"/>
      <c r="J34" s="151"/>
    </row>
    <row r="35" spans="1:10" ht="119" x14ac:dyDescent="0.2">
      <c r="A35" s="136" t="s">
        <v>407</v>
      </c>
      <c r="B35" s="47" t="s">
        <v>447</v>
      </c>
      <c r="C35" s="47" t="s">
        <v>448</v>
      </c>
      <c r="D35" s="47" t="s">
        <v>449</v>
      </c>
      <c r="E35" s="47" t="s">
        <v>450</v>
      </c>
      <c r="F35" s="161" t="s">
        <v>451</v>
      </c>
      <c r="G35" s="48" t="s">
        <v>9</v>
      </c>
      <c r="H35" s="144"/>
      <c r="I35" s="144"/>
      <c r="J35" s="151"/>
    </row>
    <row r="36" spans="1:10" ht="17" thickBot="1" x14ac:dyDescent="0.25">
      <c r="A36" s="32" t="s">
        <v>197</v>
      </c>
      <c r="B36" s="100"/>
      <c r="C36" s="100"/>
      <c r="D36" s="100"/>
      <c r="E36" s="100"/>
      <c r="F36" s="100"/>
      <c r="G36" s="101"/>
      <c r="H36" s="152"/>
      <c r="J36" s="46"/>
    </row>
    <row r="37" spans="1:10" ht="16" x14ac:dyDescent="0.2">
      <c r="A37" s="46"/>
      <c r="B37" s="95"/>
      <c r="C37" s="95"/>
      <c r="D37" s="95"/>
      <c r="E37" s="95"/>
      <c r="F37" s="95"/>
      <c r="G37" s="95"/>
      <c r="H37" s="37"/>
      <c r="I37" s="37"/>
      <c r="J37" s="46"/>
    </row>
    <row r="38" spans="1:10" ht="16" x14ac:dyDescent="0.2">
      <c r="A38" s="46"/>
      <c r="B38" s="46"/>
      <c r="C38" s="46"/>
      <c r="D38" s="108"/>
      <c r="E38" s="46"/>
      <c r="F38" s="46"/>
      <c r="G38" s="46"/>
      <c r="H38" s="37"/>
      <c r="I38" s="37"/>
      <c r="J38" s="46"/>
    </row>
    <row r="39" spans="1:10" ht="16" x14ac:dyDescent="0.2">
      <c r="A39" s="46"/>
      <c r="B39" s="46"/>
      <c r="C39" s="46"/>
      <c r="D39" s="109"/>
      <c r="E39" s="46"/>
      <c r="F39" s="46"/>
      <c r="G39" s="46"/>
      <c r="H39" s="37"/>
      <c r="I39" s="37"/>
      <c r="J39" s="46"/>
    </row>
    <row r="40" spans="1:10" ht="16" x14ac:dyDescent="0.2">
      <c r="A40" s="46"/>
      <c r="B40" s="37"/>
      <c r="C40" s="45"/>
      <c r="D40" s="37"/>
      <c r="E40" s="37"/>
      <c r="F40" s="37"/>
      <c r="G40" s="37"/>
      <c r="H40" s="37"/>
      <c r="I40" s="37"/>
      <c r="J40" s="46"/>
    </row>
    <row r="41" spans="1:10" ht="16" x14ac:dyDescent="0.2">
      <c r="A41" s="46"/>
      <c r="B41" s="37"/>
      <c r="C41" s="45"/>
      <c r="D41" s="37"/>
      <c r="E41" s="37"/>
      <c r="F41" s="37"/>
      <c r="G41" s="37"/>
      <c r="H41" s="37"/>
      <c r="I41" s="37"/>
      <c r="J41" s="46"/>
    </row>
    <row r="42" spans="1:10" ht="16" x14ac:dyDescent="0.2">
      <c r="A42" s="46"/>
      <c r="B42" s="37"/>
      <c r="C42" s="37"/>
      <c r="D42" s="37"/>
      <c r="E42" s="37"/>
      <c r="F42" s="37"/>
      <c r="G42" s="37"/>
      <c r="H42" s="37"/>
      <c r="I42" s="37"/>
      <c r="J42" s="46"/>
    </row>
    <row r="43" spans="1:10" ht="17" thickBot="1" x14ac:dyDescent="0.25">
      <c r="A43" s="46"/>
      <c r="B43" s="37"/>
      <c r="C43" s="37"/>
      <c r="D43" s="37"/>
      <c r="E43" s="37"/>
      <c r="F43" s="37"/>
      <c r="G43" s="37"/>
      <c r="H43" s="37"/>
      <c r="I43" s="37"/>
      <c r="J43" s="46"/>
    </row>
    <row r="44" spans="1:10" ht="17" thickBot="1" x14ac:dyDescent="0.25">
      <c r="A44" s="46"/>
      <c r="B44" s="163" t="s">
        <v>7</v>
      </c>
      <c r="C44" s="110">
        <f>F44</f>
        <v>0</v>
      </c>
      <c r="D44" s="111"/>
      <c r="E44" s="111">
        <f>SUM(B46:F46)</f>
        <v>0</v>
      </c>
      <c r="F44" s="162">
        <f>E44/G46</f>
        <v>0</v>
      </c>
      <c r="G44" s="112"/>
      <c r="H44" s="37"/>
      <c r="I44" s="37"/>
      <c r="J44" s="46"/>
    </row>
    <row r="45" spans="1:10" ht="16" x14ac:dyDescent="0.2">
      <c r="A45" s="46"/>
      <c r="B45" s="113">
        <f>SUM(B8:B12)</f>
        <v>0</v>
      </c>
      <c r="C45" s="113">
        <f>SUM(C8:C12)</f>
        <v>0</v>
      </c>
      <c r="D45" s="113">
        <f>SUM(D8:D12)</f>
        <v>0</v>
      </c>
      <c r="E45" s="113">
        <f>SUM(E8:E12)</f>
        <v>0</v>
      </c>
      <c r="F45" s="113">
        <f>SUM(F8:F12)</f>
        <v>0</v>
      </c>
      <c r="G45" s="114">
        <f>SUM(G4:G8)</f>
        <v>0</v>
      </c>
      <c r="H45" s="37"/>
      <c r="I45" s="37"/>
      <c r="J45" s="46"/>
    </row>
    <row r="46" spans="1:10" ht="17" thickBot="1" x14ac:dyDescent="0.25">
      <c r="A46" s="46"/>
      <c r="B46" s="115">
        <f>B45</f>
        <v>0</v>
      </c>
      <c r="C46" s="116">
        <f>C45*2</f>
        <v>0</v>
      </c>
      <c r="D46" s="116">
        <f>D45*3</f>
        <v>0</v>
      </c>
      <c r="E46" s="116">
        <f>E45*4</f>
        <v>0</v>
      </c>
      <c r="F46" s="117">
        <f>F45*5</f>
        <v>0</v>
      </c>
      <c r="G46" s="117">
        <f>2-G45</f>
        <v>2</v>
      </c>
      <c r="H46" s="37"/>
      <c r="I46" s="37"/>
      <c r="J46" s="46"/>
    </row>
    <row r="47" spans="1:10" ht="17" thickBot="1" x14ac:dyDescent="0.25">
      <c r="A47" s="46"/>
      <c r="B47" s="37"/>
      <c r="C47" s="37"/>
      <c r="D47" s="37"/>
      <c r="E47" s="37"/>
      <c r="F47" s="37"/>
      <c r="G47" s="37"/>
      <c r="H47" s="37"/>
      <c r="I47" s="37"/>
      <c r="J47" s="46"/>
    </row>
    <row r="48" spans="1:10" ht="18" thickBot="1" x14ac:dyDescent="0.25">
      <c r="A48" s="46"/>
      <c r="B48" s="164" t="s">
        <v>10</v>
      </c>
      <c r="C48" s="110">
        <f>F48</f>
        <v>0</v>
      </c>
      <c r="D48" s="111"/>
      <c r="E48" s="111">
        <f>SUM(B50:F50)</f>
        <v>0</v>
      </c>
      <c r="F48" s="162">
        <f>E48/G50</f>
        <v>0</v>
      </c>
      <c r="G48" s="112"/>
      <c r="H48" s="37"/>
      <c r="I48" s="37"/>
      <c r="J48" s="46"/>
    </row>
    <row r="49" spans="1:10" ht="16" x14ac:dyDescent="0.2">
      <c r="A49" s="46"/>
      <c r="B49" s="113">
        <f t="shared" ref="B49:G49" si="0">SUM(B18:B22)</f>
        <v>0</v>
      </c>
      <c r="C49" s="113">
        <f t="shared" si="0"/>
        <v>0</v>
      </c>
      <c r="D49" s="113">
        <f t="shared" si="0"/>
        <v>0</v>
      </c>
      <c r="E49" s="113">
        <f t="shared" si="0"/>
        <v>0</v>
      </c>
      <c r="F49" s="113">
        <f t="shared" si="0"/>
        <v>0</v>
      </c>
      <c r="G49" s="113">
        <f t="shared" si="0"/>
        <v>0</v>
      </c>
      <c r="H49" s="37"/>
      <c r="I49" s="37"/>
      <c r="J49" s="46"/>
    </row>
    <row r="50" spans="1:10" ht="17" thickBot="1" x14ac:dyDescent="0.25">
      <c r="A50" s="46"/>
      <c r="B50" s="115">
        <f>B49</f>
        <v>0</v>
      </c>
      <c r="C50" s="116">
        <f>C49*2</f>
        <v>0</v>
      </c>
      <c r="D50" s="116">
        <f>D49*3</f>
        <v>0</v>
      </c>
      <c r="E50" s="116">
        <f>E49*4</f>
        <v>0</v>
      </c>
      <c r="F50" s="117">
        <f>F49*5</f>
        <v>0</v>
      </c>
      <c r="G50" s="117">
        <f>2-G49</f>
        <v>2</v>
      </c>
      <c r="H50" s="37"/>
      <c r="I50" s="37"/>
      <c r="J50" s="46"/>
    </row>
    <row r="51" spans="1:10" ht="17" thickBot="1" x14ac:dyDescent="0.25">
      <c r="A51" s="46"/>
      <c r="B51" s="37"/>
      <c r="C51" s="37"/>
      <c r="D51" s="37"/>
      <c r="E51" s="37"/>
      <c r="F51" s="37"/>
      <c r="G51" s="37"/>
      <c r="H51" s="46"/>
      <c r="I51" s="46"/>
      <c r="J51" s="46"/>
    </row>
    <row r="52" spans="1:10" ht="18" thickBot="1" x14ac:dyDescent="0.25">
      <c r="A52" s="46"/>
      <c r="B52" s="164" t="s">
        <v>165</v>
      </c>
      <c r="C52" s="110">
        <f>F52</f>
        <v>0</v>
      </c>
      <c r="D52" s="111"/>
      <c r="E52" s="111">
        <f>SUM(B54:F54)</f>
        <v>0</v>
      </c>
      <c r="F52" s="162">
        <f>E52/G54</f>
        <v>0</v>
      </c>
      <c r="G52" s="112"/>
      <c r="H52" s="46"/>
      <c r="I52" s="46"/>
      <c r="J52" s="46"/>
    </row>
    <row r="53" spans="1:10" ht="16" x14ac:dyDescent="0.2">
      <c r="A53" s="46"/>
      <c r="B53" s="113">
        <f>SUM(B28:B36)</f>
        <v>0</v>
      </c>
      <c r="C53" s="113">
        <f>SUM(C28:C36)</f>
        <v>0</v>
      </c>
      <c r="D53" s="113">
        <f>SUM(D28:D36)</f>
        <v>0</v>
      </c>
      <c r="E53" s="113">
        <f>SUM(E28:E36)</f>
        <v>0</v>
      </c>
      <c r="F53" s="113">
        <f>SUM(F28:F36)</f>
        <v>0</v>
      </c>
      <c r="G53" s="114">
        <f t="shared" ref="G53" si="1">SUM(G35:G38)</f>
        <v>0</v>
      </c>
    </row>
    <row r="54" spans="1:10" ht="17" thickBot="1" x14ac:dyDescent="0.25">
      <c r="A54" s="46"/>
      <c r="B54" s="115">
        <f>B53</f>
        <v>0</v>
      </c>
      <c r="C54" s="116">
        <f>C53*2</f>
        <v>0</v>
      </c>
      <c r="D54" s="116">
        <f>D53*3</f>
        <v>0</v>
      </c>
      <c r="E54" s="116">
        <f>E53*4</f>
        <v>0</v>
      </c>
      <c r="F54" s="117">
        <f>F53*5</f>
        <v>0</v>
      </c>
      <c r="G54" s="118">
        <f>3-G53</f>
        <v>3</v>
      </c>
    </row>
    <row r="55" spans="1:10" x14ac:dyDescent="0.2">
      <c r="A55" s="46"/>
      <c r="B55" s="46"/>
      <c r="C55" s="46"/>
      <c r="D55" s="46"/>
      <c r="E55" s="46"/>
      <c r="F55" s="46"/>
      <c r="G55" s="46"/>
    </row>
    <row r="56" spans="1:10" x14ac:dyDescent="0.2">
      <c r="A56" s="46"/>
      <c r="B56" s="46"/>
      <c r="C56" s="46"/>
      <c r="D56" s="46"/>
      <c r="E56" s="46"/>
      <c r="F56" s="46"/>
      <c r="G56" s="46"/>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2F6B-47AD-4ABA-A3B5-1193B71F49AB}">
  <dimension ref="A2:L59"/>
  <sheetViews>
    <sheetView topLeftCell="A33" zoomScale="65" zoomScaleNormal="65" workbookViewId="0">
      <selection activeCell="B49" sqref="B49"/>
    </sheetView>
  </sheetViews>
  <sheetFormatPr baseColWidth="10" defaultColWidth="8.83203125" defaultRowHeight="15" x14ac:dyDescent="0.2"/>
  <cols>
    <col min="1" max="1" width="16.83203125" customWidth="1"/>
    <col min="2" max="6" width="40.83203125" customWidth="1"/>
    <col min="8" max="9" width="33" customWidth="1"/>
  </cols>
  <sheetData>
    <row r="2" spans="1:12" ht="19" x14ac:dyDescent="0.25">
      <c r="A2" s="192" t="s">
        <v>11</v>
      </c>
      <c r="B2" s="192"/>
      <c r="C2" s="192"/>
      <c r="D2" s="192"/>
      <c r="E2" s="192"/>
      <c r="F2" s="192"/>
      <c r="G2" s="192"/>
      <c r="H2" s="50"/>
      <c r="I2" s="50"/>
      <c r="J2" s="50"/>
    </row>
    <row r="3" spans="1:12" ht="16" x14ac:dyDescent="0.2">
      <c r="A3" s="197"/>
      <c r="B3" s="197"/>
      <c r="C3" s="197"/>
      <c r="D3" s="197"/>
      <c r="E3" s="197"/>
      <c r="F3" s="197"/>
      <c r="G3" s="197"/>
      <c r="H3" s="50"/>
      <c r="I3" s="50"/>
      <c r="J3" s="50"/>
    </row>
    <row r="4" spans="1:12" ht="19" x14ac:dyDescent="0.25">
      <c r="A4" s="192" t="s">
        <v>12</v>
      </c>
      <c r="B4" s="192"/>
      <c r="C4" s="192"/>
      <c r="D4" s="192"/>
      <c r="E4" s="192"/>
      <c r="F4" s="192"/>
      <c r="G4" s="192"/>
      <c r="H4" s="50"/>
      <c r="I4" s="50"/>
      <c r="J4" s="50"/>
    </row>
    <row r="5" spans="1:12" s="21" customFormat="1" ht="16" x14ac:dyDescent="0.2">
      <c r="A5" s="30"/>
      <c r="B5" s="30"/>
      <c r="C5" s="30"/>
      <c r="D5" s="30"/>
      <c r="E5" s="30"/>
      <c r="F5" s="30"/>
      <c r="G5" s="30"/>
      <c r="H5" s="30"/>
      <c r="I5" s="30"/>
      <c r="J5" s="30"/>
      <c r="K5" s="30"/>
      <c r="L5" s="30"/>
    </row>
    <row r="6" spans="1:12" ht="20" thickBot="1" x14ac:dyDescent="0.3">
      <c r="A6" s="188" t="s">
        <v>12</v>
      </c>
      <c r="B6" s="188"/>
      <c r="C6" s="188"/>
      <c r="D6" s="188"/>
      <c r="E6" s="188"/>
      <c r="F6" s="188"/>
      <c r="G6" s="188"/>
      <c r="H6" s="50"/>
      <c r="I6" s="50"/>
      <c r="J6" s="50"/>
    </row>
    <row r="7" spans="1:12" s="21" customFormat="1" ht="139" customHeight="1" x14ac:dyDescent="0.2">
      <c r="A7" s="120" t="s">
        <v>0</v>
      </c>
      <c r="B7" s="35" t="s">
        <v>13</v>
      </c>
      <c r="C7" s="35" t="s">
        <v>14</v>
      </c>
      <c r="D7" s="35" t="s">
        <v>15</v>
      </c>
      <c r="E7" s="35" t="s">
        <v>16</v>
      </c>
      <c r="F7" s="126" t="s">
        <v>163</v>
      </c>
      <c r="G7" s="31"/>
      <c r="H7" s="55"/>
      <c r="I7" s="138"/>
      <c r="J7" s="50"/>
    </row>
    <row r="8" spans="1:12" ht="17" thickBot="1" x14ac:dyDescent="0.25">
      <c r="A8" s="32" t="s">
        <v>1</v>
      </c>
      <c r="B8" s="76"/>
      <c r="C8" s="76"/>
      <c r="D8" s="76"/>
      <c r="E8" s="76"/>
      <c r="F8" s="76"/>
      <c r="G8" s="90"/>
      <c r="H8" s="55"/>
      <c r="I8" s="50"/>
      <c r="J8" s="50"/>
    </row>
    <row r="9" spans="1:12" s="21" customFormat="1" ht="16" x14ac:dyDescent="0.2">
      <c r="A9" s="193"/>
      <c r="B9" s="193"/>
      <c r="C9" s="193"/>
      <c r="D9" s="193"/>
      <c r="E9" s="193"/>
      <c r="F9" s="193"/>
      <c r="G9" s="193"/>
      <c r="H9" s="55"/>
      <c r="I9" s="50"/>
      <c r="J9" s="50"/>
    </row>
    <row r="10" spans="1:12" ht="20" thickBot="1" x14ac:dyDescent="0.3">
      <c r="A10" s="194" t="s">
        <v>12</v>
      </c>
      <c r="B10" s="194"/>
      <c r="C10" s="194"/>
      <c r="D10" s="194"/>
      <c r="E10" s="194"/>
      <c r="F10" s="194"/>
      <c r="G10" s="194"/>
      <c r="H10" s="55"/>
      <c r="I10" s="50"/>
      <c r="J10" s="50"/>
    </row>
    <row r="11" spans="1:12" s="21" customFormat="1" ht="157.5" customHeight="1" x14ac:dyDescent="0.2">
      <c r="A11" s="120" t="s">
        <v>0</v>
      </c>
      <c r="B11" s="35" t="s">
        <v>17</v>
      </c>
      <c r="C11" s="35" t="s">
        <v>18</v>
      </c>
      <c r="D11" s="35" t="s">
        <v>19</v>
      </c>
      <c r="E11" s="35" t="s">
        <v>20</v>
      </c>
      <c r="F11" s="35" t="s">
        <v>21</v>
      </c>
      <c r="G11" s="31"/>
      <c r="H11" s="138"/>
      <c r="I11" s="138"/>
      <c r="J11" s="50"/>
    </row>
    <row r="12" spans="1:12" ht="17" thickBot="1" x14ac:dyDescent="0.25">
      <c r="A12" s="32" t="s">
        <v>1</v>
      </c>
      <c r="B12" s="76"/>
      <c r="C12" s="76"/>
      <c r="D12" s="76"/>
      <c r="E12" s="76"/>
      <c r="F12" s="76"/>
      <c r="G12" s="39"/>
      <c r="H12" s="138"/>
      <c r="I12" s="139"/>
      <c r="J12" s="50"/>
    </row>
    <row r="13" spans="1:12" ht="16" x14ac:dyDescent="0.2">
      <c r="A13" s="193"/>
      <c r="B13" s="193"/>
      <c r="C13" s="193"/>
      <c r="D13" s="193"/>
      <c r="E13" s="193"/>
      <c r="F13" s="193"/>
      <c r="G13" s="193"/>
      <c r="H13" s="55"/>
      <c r="I13" s="50"/>
      <c r="J13" s="50"/>
    </row>
    <row r="14" spans="1:12" s="21" customFormat="1" ht="20" thickBot="1" x14ac:dyDescent="0.3">
      <c r="A14" s="188" t="s">
        <v>12</v>
      </c>
      <c r="B14" s="189"/>
      <c r="C14" s="189"/>
      <c r="D14" s="189"/>
      <c r="E14" s="189"/>
      <c r="F14" s="189"/>
      <c r="G14" s="189"/>
      <c r="H14" s="52"/>
      <c r="I14" s="52"/>
      <c r="J14" s="52"/>
    </row>
    <row r="15" spans="1:12" ht="184" customHeight="1" x14ac:dyDescent="0.2">
      <c r="A15" s="137"/>
      <c r="B15" s="35" t="s">
        <v>22</v>
      </c>
      <c r="C15" s="35" t="s">
        <v>23</v>
      </c>
      <c r="D15" s="35" t="s">
        <v>24</v>
      </c>
      <c r="E15" s="35" t="s">
        <v>25</v>
      </c>
      <c r="F15" s="126" t="s">
        <v>26</v>
      </c>
      <c r="G15" s="31"/>
      <c r="H15" s="138"/>
      <c r="I15" s="138"/>
      <c r="J15" s="53"/>
    </row>
    <row r="16" spans="1:12" s="21" customFormat="1" ht="17" thickBot="1" x14ac:dyDescent="0.25">
      <c r="A16" s="32" t="s">
        <v>1</v>
      </c>
      <c r="B16" s="33"/>
      <c r="C16" s="33"/>
      <c r="D16" s="33"/>
      <c r="E16" s="33"/>
      <c r="F16" s="33"/>
      <c r="G16" s="34"/>
      <c r="H16" s="52"/>
      <c r="I16" s="52"/>
      <c r="J16" s="52"/>
    </row>
    <row r="17" spans="1:10" ht="16" x14ac:dyDescent="0.2">
      <c r="A17" s="196"/>
      <c r="B17" s="196"/>
      <c r="C17" s="196"/>
      <c r="D17" s="196"/>
      <c r="E17" s="196"/>
      <c r="F17" s="196"/>
      <c r="G17" s="196"/>
      <c r="H17" s="52"/>
      <c r="I17" s="52"/>
      <c r="J17" s="52"/>
    </row>
    <row r="18" spans="1:10" ht="19" x14ac:dyDescent="0.25">
      <c r="A18" s="192" t="s">
        <v>27</v>
      </c>
      <c r="B18" s="192"/>
      <c r="C18" s="192"/>
      <c r="D18" s="192"/>
      <c r="E18" s="192"/>
      <c r="F18" s="192"/>
      <c r="G18" s="192"/>
      <c r="H18" s="52"/>
      <c r="I18" s="52"/>
      <c r="J18" s="52"/>
    </row>
    <row r="19" spans="1:10" s="21" customFormat="1" ht="16" x14ac:dyDescent="0.2">
      <c r="A19" s="193"/>
      <c r="B19" s="193"/>
      <c r="C19" s="193"/>
      <c r="D19" s="193"/>
      <c r="E19" s="193"/>
      <c r="F19" s="193"/>
      <c r="G19" s="193"/>
      <c r="H19" s="52"/>
      <c r="I19" s="52"/>
      <c r="J19" s="52"/>
    </row>
    <row r="20" spans="1:10" ht="20" thickBot="1" x14ac:dyDescent="0.3">
      <c r="A20" s="188" t="s">
        <v>28</v>
      </c>
      <c r="B20" s="189"/>
      <c r="C20" s="189"/>
      <c r="D20" s="189"/>
      <c r="E20" s="189"/>
      <c r="F20" s="189"/>
      <c r="G20" s="189"/>
      <c r="H20" s="50"/>
      <c r="I20" s="50"/>
      <c r="J20" s="50"/>
    </row>
    <row r="21" spans="1:10" s="21" customFormat="1" ht="180.5" customHeight="1" x14ac:dyDescent="0.2">
      <c r="A21" s="120" t="s">
        <v>0</v>
      </c>
      <c r="B21" s="126" t="s">
        <v>161</v>
      </c>
      <c r="C21" s="35" t="s">
        <v>160</v>
      </c>
      <c r="D21" s="35" t="s">
        <v>29</v>
      </c>
      <c r="E21" s="35" t="s">
        <v>30</v>
      </c>
      <c r="F21" s="35" t="s">
        <v>31</v>
      </c>
      <c r="G21" s="31"/>
      <c r="H21" s="55"/>
      <c r="I21" s="50"/>
      <c r="J21" s="50"/>
    </row>
    <row r="22" spans="1:10" ht="17" thickBot="1" x14ac:dyDescent="0.25">
      <c r="A22" s="32" t="s">
        <v>1</v>
      </c>
      <c r="B22" s="33"/>
      <c r="C22" s="33"/>
      <c r="D22" s="33"/>
      <c r="E22" s="33"/>
      <c r="F22" s="33"/>
      <c r="G22" s="34"/>
      <c r="H22" s="52"/>
      <c r="I22" s="52"/>
      <c r="J22" s="52"/>
    </row>
    <row r="23" spans="1:10" ht="16" x14ac:dyDescent="0.2">
      <c r="A23" s="196"/>
      <c r="B23" s="196"/>
      <c r="C23" s="196"/>
      <c r="D23" s="196"/>
      <c r="E23" s="196"/>
      <c r="F23" s="196"/>
      <c r="G23" s="196"/>
      <c r="H23" s="52"/>
      <c r="I23" s="52"/>
      <c r="J23" s="52"/>
    </row>
    <row r="24" spans="1:10" ht="20" thickBot="1" x14ac:dyDescent="0.3">
      <c r="A24" s="188" t="s">
        <v>32</v>
      </c>
      <c r="B24" s="189"/>
      <c r="C24" s="189"/>
      <c r="D24" s="189"/>
      <c r="E24" s="189"/>
      <c r="F24" s="189"/>
      <c r="G24" s="189"/>
      <c r="H24" s="52"/>
      <c r="I24" s="52"/>
      <c r="J24" s="52"/>
    </row>
    <row r="25" spans="1:10" ht="153" customHeight="1" x14ac:dyDescent="0.2">
      <c r="A25" s="120" t="s">
        <v>0</v>
      </c>
      <c r="B25" s="155" t="s">
        <v>162</v>
      </c>
      <c r="C25" s="36" t="s">
        <v>33</v>
      </c>
      <c r="D25" s="36" t="s">
        <v>34</v>
      </c>
      <c r="E25" s="36" t="s">
        <v>35</v>
      </c>
      <c r="F25" s="35" t="s">
        <v>36</v>
      </c>
      <c r="G25" s="31"/>
      <c r="H25" s="51"/>
      <c r="I25" s="75"/>
      <c r="J25" s="50"/>
    </row>
    <row r="26" spans="1:10" ht="17" thickBot="1" x14ac:dyDescent="0.25">
      <c r="A26" s="32" t="s">
        <v>1</v>
      </c>
      <c r="B26" s="65"/>
      <c r="C26" s="66"/>
      <c r="D26" s="66"/>
      <c r="E26" s="66"/>
      <c r="F26" s="66"/>
      <c r="G26" s="67"/>
      <c r="H26" s="52"/>
      <c r="I26" s="52"/>
      <c r="J26" s="52"/>
    </row>
    <row r="27" spans="1:10" ht="16" x14ac:dyDescent="0.2">
      <c r="A27" s="193"/>
      <c r="B27" s="193"/>
      <c r="C27" s="193"/>
      <c r="D27" s="193"/>
      <c r="E27" s="193"/>
      <c r="F27" s="193"/>
      <c r="G27" s="193"/>
      <c r="H27" s="52"/>
      <c r="I27" s="52"/>
      <c r="J27" s="52"/>
    </row>
    <row r="28" spans="1:10" ht="20" thickBot="1" x14ac:dyDescent="0.3">
      <c r="A28" s="188" t="s">
        <v>37</v>
      </c>
      <c r="B28" s="189"/>
      <c r="C28" s="189"/>
      <c r="D28" s="189"/>
      <c r="E28" s="189"/>
      <c r="F28" s="189"/>
      <c r="G28" s="189"/>
      <c r="H28" s="52"/>
      <c r="I28" s="52"/>
      <c r="J28" s="52"/>
    </row>
    <row r="29" spans="1:10" ht="182.5" customHeight="1" x14ac:dyDescent="0.2">
      <c r="A29" s="120" t="s">
        <v>0</v>
      </c>
      <c r="B29" s="35" t="s">
        <v>38</v>
      </c>
      <c r="C29" s="35" t="s">
        <v>39</v>
      </c>
      <c r="D29" s="36" t="s">
        <v>40</v>
      </c>
      <c r="E29" s="35" t="s">
        <v>41</v>
      </c>
      <c r="F29" s="35" t="s">
        <v>42</v>
      </c>
      <c r="G29" s="31"/>
      <c r="I29" s="64"/>
      <c r="J29" s="50"/>
    </row>
    <row r="30" spans="1:10" ht="17" thickBot="1" x14ac:dyDescent="0.25">
      <c r="A30" s="32" t="s">
        <v>1</v>
      </c>
      <c r="B30" s="33"/>
      <c r="C30" s="33"/>
      <c r="D30" s="33"/>
      <c r="E30" s="33"/>
      <c r="F30" s="33"/>
      <c r="G30" s="34"/>
      <c r="H30" s="52"/>
      <c r="I30" s="52"/>
      <c r="J30" s="52"/>
    </row>
    <row r="31" spans="1:10" ht="16" x14ac:dyDescent="0.2">
      <c r="A31" s="193"/>
      <c r="B31" s="193"/>
      <c r="C31" s="193"/>
      <c r="D31" s="193"/>
      <c r="E31" s="193"/>
      <c r="F31" s="193"/>
      <c r="G31" s="193"/>
      <c r="H31" s="52"/>
      <c r="I31" s="52"/>
      <c r="J31" s="52"/>
    </row>
    <row r="32" spans="1:10" ht="20" thickBot="1" x14ac:dyDescent="0.3">
      <c r="A32" s="188" t="s">
        <v>43</v>
      </c>
      <c r="B32" s="189"/>
      <c r="C32" s="189"/>
      <c r="D32" s="189"/>
      <c r="E32" s="189"/>
      <c r="F32" s="189"/>
      <c r="G32" s="189"/>
      <c r="H32" s="52"/>
      <c r="I32" s="52"/>
      <c r="J32" s="52"/>
    </row>
    <row r="33" spans="1:10" ht="169.5" customHeight="1" x14ac:dyDescent="0.2">
      <c r="A33" s="120" t="s">
        <v>0</v>
      </c>
      <c r="B33" s="35" t="s">
        <v>44</v>
      </c>
      <c r="C33" s="35" t="s">
        <v>45</v>
      </c>
      <c r="D33" s="36" t="s">
        <v>179</v>
      </c>
      <c r="E33" s="35" t="s">
        <v>178</v>
      </c>
      <c r="F33" s="126" t="s">
        <v>164</v>
      </c>
      <c r="G33" s="31"/>
      <c r="H33" s="52"/>
      <c r="I33" s="52"/>
      <c r="J33" s="52"/>
    </row>
    <row r="34" spans="1:10" ht="17" thickBot="1" x14ac:dyDescent="0.25">
      <c r="A34" s="32" t="s">
        <v>1</v>
      </c>
      <c r="B34" s="33"/>
      <c r="C34" s="33"/>
      <c r="D34" s="33"/>
      <c r="E34" s="33"/>
      <c r="F34" s="33"/>
      <c r="G34" s="34"/>
      <c r="H34" s="52"/>
      <c r="I34" s="52"/>
      <c r="J34" s="52"/>
    </row>
    <row r="35" spans="1:10" ht="16" x14ac:dyDescent="0.2">
      <c r="A35" s="42"/>
      <c r="B35" s="41"/>
      <c r="C35" s="41"/>
      <c r="D35" s="41"/>
      <c r="E35" s="41"/>
      <c r="F35" s="41"/>
      <c r="G35" s="41"/>
      <c r="H35" s="52"/>
      <c r="I35" s="52"/>
      <c r="J35" s="52"/>
    </row>
    <row r="36" spans="1:10" ht="19" x14ac:dyDescent="0.25">
      <c r="A36" s="192" t="s">
        <v>46</v>
      </c>
      <c r="B36" s="192"/>
      <c r="C36" s="192"/>
      <c r="D36" s="192"/>
      <c r="E36" s="192"/>
      <c r="F36" s="192"/>
      <c r="G36" s="192"/>
      <c r="H36" s="52"/>
      <c r="I36" s="52"/>
      <c r="J36" s="52"/>
    </row>
    <row r="37" spans="1:10" ht="16" x14ac:dyDescent="0.2">
      <c r="A37" s="42"/>
      <c r="B37" s="41"/>
      <c r="C37" s="41"/>
      <c r="D37" s="41"/>
      <c r="E37" s="41"/>
      <c r="F37" s="41"/>
      <c r="G37" s="41"/>
      <c r="H37" s="52"/>
      <c r="I37" s="52"/>
      <c r="J37" s="52"/>
    </row>
    <row r="38" spans="1:10" ht="20" thickBot="1" x14ac:dyDescent="0.3">
      <c r="A38" s="54" t="s">
        <v>47</v>
      </c>
      <c r="B38" s="40"/>
      <c r="C38" s="40"/>
      <c r="D38" s="40"/>
      <c r="E38" s="40"/>
      <c r="F38" s="40"/>
      <c r="G38" s="40"/>
      <c r="H38" s="52"/>
      <c r="I38" s="52"/>
      <c r="J38" s="52"/>
    </row>
    <row r="39" spans="1:10" ht="170" x14ac:dyDescent="0.2">
      <c r="A39" s="136" t="s">
        <v>8</v>
      </c>
      <c r="B39" s="47" t="s">
        <v>48</v>
      </c>
      <c r="C39" s="47" t="s">
        <v>49</v>
      </c>
      <c r="D39" s="47" t="s">
        <v>50</v>
      </c>
      <c r="E39" s="47" t="s">
        <v>51</v>
      </c>
      <c r="F39" s="47" t="s">
        <v>52</v>
      </c>
      <c r="G39" s="48"/>
      <c r="H39" s="68"/>
      <c r="I39" s="52"/>
      <c r="J39" s="52"/>
    </row>
    <row r="40" spans="1:10" ht="17" thickBot="1" x14ac:dyDescent="0.25">
      <c r="A40" s="32" t="s">
        <v>1</v>
      </c>
      <c r="B40" s="100"/>
      <c r="C40" s="100"/>
      <c r="D40" s="100"/>
      <c r="E40" s="100"/>
      <c r="F40" s="100"/>
      <c r="G40" s="49"/>
      <c r="H40" s="52"/>
      <c r="I40" s="52"/>
      <c r="J40" s="52"/>
    </row>
    <row r="41" spans="1:10" ht="16" x14ac:dyDescent="0.2">
      <c r="A41" s="42"/>
      <c r="B41" s="41"/>
      <c r="C41" s="41"/>
      <c r="D41" s="41"/>
      <c r="E41" s="41"/>
      <c r="F41" s="41"/>
      <c r="G41" s="41"/>
      <c r="H41" s="52"/>
      <c r="I41" s="52"/>
      <c r="J41" s="52"/>
    </row>
    <row r="42" spans="1:10" ht="20" thickBot="1" x14ac:dyDescent="0.3">
      <c r="A42" s="188" t="s">
        <v>47</v>
      </c>
      <c r="B42" s="189"/>
      <c r="C42" s="189"/>
      <c r="D42" s="189"/>
      <c r="E42" s="189"/>
      <c r="F42" s="189"/>
      <c r="G42" s="189"/>
      <c r="H42" s="52"/>
      <c r="I42" s="52"/>
      <c r="J42" s="52"/>
    </row>
    <row r="43" spans="1:10" ht="238" x14ac:dyDescent="0.2">
      <c r="A43" s="136" t="s">
        <v>8</v>
      </c>
      <c r="B43" s="47" t="s">
        <v>53</v>
      </c>
      <c r="C43" s="47" t="s">
        <v>54</v>
      </c>
      <c r="D43" s="161" t="s">
        <v>177</v>
      </c>
      <c r="E43" s="47" t="s">
        <v>176</v>
      </c>
      <c r="F43" s="47" t="s">
        <v>55</v>
      </c>
      <c r="G43" s="48"/>
      <c r="H43" s="170"/>
      <c r="I43" s="50"/>
      <c r="J43" s="50"/>
    </row>
    <row r="44" spans="1:10" ht="17" thickBot="1" x14ac:dyDescent="0.25">
      <c r="A44" s="32" t="s">
        <v>1</v>
      </c>
      <c r="B44" s="100"/>
      <c r="C44" s="100"/>
      <c r="D44" s="100"/>
      <c r="E44" s="100"/>
      <c r="F44" s="100"/>
      <c r="G44" s="49"/>
      <c r="H44" s="52"/>
      <c r="I44" s="52"/>
      <c r="J44" s="52"/>
    </row>
    <row r="45" spans="1:10" ht="16" x14ac:dyDescent="0.2">
      <c r="A45" s="50"/>
      <c r="B45" s="50"/>
      <c r="C45" s="50"/>
      <c r="D45" s="50"/>
      <c r="E45" s="50"/>
      <c r="F45" s="50"/>
      <c r="G45" s="50"/>
      <c r="H45" s="50"/>
      <c r="I45" s="50"/>
      <c r="J45" s="50"/>
    </row>
    <row r="46" spans="1:10" ht="16" x14ac:dyDescent="0.2">
      <c r="A46" s="46"/>
      <c r="B46" s="75"/>
      <c r="C46" s="75"/>
      <c r="D46" s="75"/>
      <c r="E46" s="75"/>
      <c r="F46" s="37"/>
      <c r="G46" s="37"/>
      <c r="H46" s="50"/>
      <c r="I46" s="50"/>
      <c r="J46" s="50"/>
    </row>
    <row r="47" spans="1:10" ht="17" thickBot="1" x14ac:dyDescent="0.25">
      <c r="A47" s="50"/>
      <c r="B47" s="50"/>
      <c r="C47" s="50"/>
      <c r="D47" s="50"/>
      <c r="E47" s="50"/>
      <c r="F47" s="50"/>
      <c r="G47" s="50"/>
      <c r="H47" s="50"/>
      <c r="I47" s="50"/>
      <c r="J47" s="50"/>
    </row>
    <row r="48" spans="1:10" ht="17" thickBot="1" x14ac:dyDescent="0.25">
      <c r="A48" s="50"/>
      <c r="B48" s="168" t="s">
        <v>12</v>
      </c>
      <c r="C48" s="169">
        <f>F48</f>
        <v>0</v>
      </c>
      <c r="D48" s="56"/>
      <c r="E48" s="56">
        <f>SUM(B50:F50)</f>
        <v>0</v>
      </c>
      <c r="F48" s="165">
        <f>E48/G50</f>
        <v>0</v>
      </c>
      <c r="G48" s="57"/>
      <c r="H48" s="50"/>
      <c r="I48" s="50"/>
      <c r="J48" s="50"/>
    </row>
    <row r="49" spans="1:10" ht="16" x14ac:dyDescent="0.2">
      <c r="A49" s="50"/>
      <c r="B49" s="59">
        <f>SUM(B8:B17)</f>
        <v>0</v>
      </c>
      <c r="C49" s="59">
        <f>SUM(C8:C17)</f>
        <v>0</v>
      </c>
      <c r="D49" s="59">
        <f>SUM(D8:D17)</f>
        <v>0</v>
      </c>
      <c r="E49" s="59">
        <f>SUM(E8:E17)</f>
        <v>0</v>
      </c>
      <c r="F49" s="59">
        <f>SUM(F8:F17)</f>
        <v>0</v>
      </c>
      <c r="G49" s="59">
        <f>SUM(G14:G17)</f>
        <v>0</v>
      </c>
      <c r="H49" s="50"/>
      <c r="I49" s="50"/>
      <c r="J49" s="50"/>
    </row>
    <row r="50" spans="1:10" ht="17" thickBot="1" x14ac:dyDescent="0.25">
      <c r="A50" s="50"/>
      <c r="B50" s="60">
        <f>B49</f>
        <v>0</v>
      </c>
      <c r="C50" s="61">
        <f>C49*2</f>
        <v>0</v>
      </c>
      <c r="D50" s="61">
        <f>D49*3</f>
        <v>0</v>
      </c>
      <c r="E50" s="61">
        <f>E49*4</f>
        <v>0</v>
      </c>
      <c r="F50" s="62">
        <f>F49*5</f>
        <v>0</v>
      </c>
      <c r="G50" s="62">
        <f>3-G49</f>
        <v>3</v>
      </c>
      <c r="H50" s="50"/>
      <c r="I50" s="50"/>
      <c r="J50" s="50"/>
    </row>
    <row r="51" spans="1:10" ht="17" thickBot="1" x14ac:dyDescent="0.25">
      <c r="A51" s="50"/>
      <c r="B51" s="50"/>
      <c r="C51" s="50"/>
      <c r="D51" s="50"/>
      <c r="E51" s="50"/>
      <c r="F51" s="50"/>
      <c r="G51" s="50"/>
      <c r="H51" s="50"/>
      <c r="I51" s="50"/>
      <c r="J51" s="50"/>
    </row>
    <row r="52" spans="1:10" ht="17" thickBot="1" x14ac:dyDescent="0.25">
      <c r="A52" s="50"/>
      <c r="B52" s="168" t="s">
        <v>56</v>
      </c>
      <c r="C52" s="169">
        <f>F52</f>
        <v>0</v>
      </c>
      <c r="D52" s="56"/>
      <c r="E52" s="56">
        <f>SUM(B54:F54)</f>
        <v>0</v>
      </c>
      <c r="F52" s="165">
        <f>E52/G54</f>
        <v>0</v>
      </c>
      <c r="G52" s="57"/>
      <c r="H52" s="50"/>
      <c r="I52" s="50"/>
      <c r="J52" s="50"/>
    </row>
    <row r="53" spans="1:10" ht="16" x14ac:dyDescent="0.2">
      <c r="A53" s="50"/>
      <c r="B53" s="58">
        <f t="shared" ref="B53:G53" si="0">SUM(B22:B34)</f>
        <v>0</v>
      </c>
      <c r="C53" s="58">
        <f t="shared" si="0"/>
        <v>0</v>
      </c>
      <c r="D53" s="58">
        <f t="shared" si="0"/>
        <v>0</v>
      </c>
      <c r="E53" s="58">
        <f t="shared" si="0"/>
        <v>0</v>
      </c>
      <c r="F53" s="58">
        <f t="shared" si="0"/>
        <v>0</v>
      </c>
      <c r="G53" s="58">
        <f t="shared" si="0"/>
        <v>0</v>
      </c>
      <c r="H53" s="50"/>
      <c r="I53" s="50"/>
      <c r="J53" s="50"/>
    </row>
    <row r="54" spans="1:10" ht="17" thickBot="1" x14ac:dyDescent="0.25">
      <c r="A54" s="50"/>
      <c r="B54" s="60">
        <f>B53</f>
        <v>0</v>
      </c>
      <c r="C54" s="61">
        <f>C53*2</f>
        <v>0</v>
      </c>
      <c r="D54" s="61">
        <f>D53*3</f>
        <v>0</v>
      </c>
      <c r="E54" s="61">
        <f>E53*4</f>
        <v>0</v>
      </c>
      <c r="F54" s="62">
        <f>F53*5</f>
        <v>0</v>
      </c>
      <c r="G54" s="62">
        <f>4-G53</f>
        <v>4</v>
      </c>
      <c r="H54" s="50"/>
      <c r="I54" s="50"/>
      <c r="J54" s="50"/>
    </row>
    <row r="55" spans="1:10" ht="17" thickBot="1" x14ac:dyDescent="0.25">
      <c r="A55" s="50"/>
      <c r="B55" s="50"/>
      <c r="C55" s="50"/>
      <c r="D55" s="50"/>
      <c r="E55" s="50"/>
      <c r="F55" s="50"/>
      <c r="G55" s="50"/>
      <c r="H55" s="50"/>
      <c r="I55" s="50"/>
      <c r="J55" s="50"/>
    </row>
    <row r="56" spans="1:10" ht="17" thickBot="1" x14ac:dyDescent="0.25">
      <c r="A56" s="50"/>
      <c r="B56" s="168" t="s">
        <v>57</v>
      </c>
      <c r="C56" s="169">
        <f>F56</f>
        <v>0</v>
      </c>
      <c r="D56" s="56"/>
      <c r="E56" s="56">
        <f>SUM(B58:F58)</f>
        <v>0</v>
      </c>
      <c r="F56" s="165">
        <f>E56/G58</f>
        <v>0</v>
      </c>
      <c r="G56" s="57"/>
      <c r="H56" s="50"/>
      <c r="I56" s="50"/>
      <c r="J56" s="50"/>
    </row>
    <row r="57" spans="1:10" ht="16" x14ac:dyDescent="0.2">
      <c r="A57" s="50"/>
      <c r="B57" s="58">
        <f t="shared" ref="B57:G57" si="1">SUM(B40:B44)</f>
        <v>0</v>
      </c>
      <c r="C57" s="58">
        <f t="shared" si="1"/>
        <v>0</v>
      </c>
      <c r="D57" s="58">
        <f t="shared" si="1"/>
        <v>0</v>
      </c>
      <c r="E57" s="58">
        <f t="shared" si="1"/>
        <v>0</v>
      </c>
      <c r="F57" s="58">
        <f t="shared" si="1"/>
        <v>0</v>
      </c>
      <c r="G57" s="58">
        <f t="shared" si="1"/>
        <v>0</v>
      </c>
      <c r="H57" s="50"/>
      <c r="I57" s="50"/>
      <c r="J57" s="50"/>
    </row>
    <row r="58" spans="1:10" ht="17" thickBot="1" x14ac:dyDescent="0.25">
      <c r="A58" s="50"/>
      <c r="B58" s="60">
        <f>B57</f>
        <v>0</v>
      </c>
      <c r="C58" s="61">
        <f>C57*2</f>
        <v>0</v>
      </c>
      <c r="D58" s="61">
        <f>D57*3</f>
        <v>0</v>
      </c>
      <c r="E58" s="61">
        <f>E57*4</f>
        <v>0</v>
      </c>
      <c r="F58" s="62">
        <f>F57*5</f>
        <v>0</v>
      </c>
      <c r="G58" s="63">
        <f>2-G57</f>
        <v>2</v>
      </c>
      <c r="H58" s="50"/>
      <c r="I58" s="50"/>
      <c r="J58" s="50"/>
    </row>
    <row r="59" spans="1:10" ht="16" x14ac:dyDescent="0.2">
      <c r="A59" s="50"/>
      <c r="B59" s="50"/>
      <c r="C59" s="50"/>
      <c r="D59" s="50"/>
      <c r="E59" s="50"/>
      <c r="F59" s="50"/>
      <c r="G59" s="50"/>
      <c r="H59" s="50"/>
      <c r="I59" s="50"/>
      <c r="J59" s="50"/>
    </row>
  </sheetData>
  <mergeCells count="20">
    <mergeCell ref="A18:G18"/>
    <mergeCell ref="A2:G2"/>
    <mergeCell ref="A3:G3"/>
    <mergeCell ref="A4:G4"/>
    <mergeCell ref="A6:G6"/>
    <mergeCell ref="A9:G9"/>
    <mergeCell ref="A10:G10"/>
    <mergeCell ref="A13:G13"/>
    <mergeCell ref="A14:G14"/>
    <mergeCell ref="A17:G17"/>
    <mergeCell ref="A31:G31"/>
    <mergeCell ref="A32:G32"/>
    <mergeCell ref="A42:G42"/>
    <mergeCell ref="A36:G36"/>
    <mergeCell ref="A19:G19"/>
    <mergeCell ref="A20:G20"/>
    <mergeCell ref="A23:G23"/>
    <mergeCell ref="A24:G24"/>
    <mergeCell ref="A27:G27"/>
    <mergeCell ref="A28:G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53"/>
  <sheetViews>
    <sheetView topLeftCell="A15" zoomScale="58" zoomScaleNormal="85" workbookViewId="0">
      <selection activeCell="I31" sqref="I31"/>
    </sheetView>
  </sheetViews>
  <sheetFormatPr baseColWidth="10" defaultColWidth="8.83203125" defaultRowHeight="15" x14ac:dyDescent="0.2"/>
  <cols>
    <col min="1" max="1" width="30" customWidth="1"/>
    <col min="2" max="2" width="17.6640625" style="9" customWidth="1"/>
    <col min="3" max="3" width="48.5" customWidth="1"/>
    <col min="4" max="4" width="30.1640625" customWidth="1"/>
  </cols>
  <sheetData>
    <row r="1" spans="1:4" s="7" customFormat="1" ht="19" x14ac:dyDescent="0.25">
      <c r="A1" s="185" t="s">
        <v>452</v>
      </c>
      <c r="B1" s="20"/>
      <c r="D1" s="8"/>
    </row>
    <row r="2" spans="1:4" x14ac:dyDescent="0.2">
      <c r="A2" s="17" t="s">
        <v>453</v>
      </c>
    </row>
    <row r="3" spans="1:4" x14ac:dyDescent="0.2">
      <c r="A3" s="18" t="s">
        <v>454</v>
      </c>
      <c r="B3" s="21"/>
      <c r="C3" s="10"/>
    </row>
    <row r="4" spans="1:4" ht="16" thickBot="1" x14ac:dyDescent="0.25">
      <c r="A4" s="18" t="s">
        <v>455</v>
      </c>
      <c r="B4" s="21"/>
      <c r="C4" s="10"/>
    </row>
    <row r="5" spans="1:4" ht="33" thickBot="1" x14ac:dyDescent="0.25">
      <c r="A5" s="1" t="s">
        <v>456</v>
      </c>
      <c r="B5" s="16" t="s">
        <v>457</v>
      </c>
      <c r="C5" s="2" t="s">
        <v>458</v>
      </c>
    </row>
    <row r="6" spans="1:4" ht="22.5" customHeight="1" thickBot="1" x14ac:dyDescent="0.25">
      <c r="A6" s="201" t="s">
        <v>459</v>
      </c>
      <c r="B6" s="202"/>
      <c r="C6" s="203"/>
    </row>
    <row r="7" spans="1:4" ht="22.5" customHeight="1" thickBot="1" x14ac:dyDescent="0.25">
      <c r="A7" s="5" t="s">
        <v>460</v>
      </c>
      <c r="B7" s="25">
        <f>'1.0 Sauvegarde de la Nature'!C50</f>
        <v>0</v>
      </c>
      <c r="C7" s="5"/>
    </row>
    <row r="8" spans="1:4" ht="30" customHeight="1" thickBot="1" x14ac:dyDescent="0.25">
      <c r="A8" s="5" t="s">
        <v>461</v>
      </c>
      <c r="B8" s="25">
        <f>'1.0 Sauvegarde de la Nature'!C54</f>
        <v>0</v>
      </c>
      <c r="C8" s="5"/>
    </row>
    <row r="9" spans="1:4" ht="22.5" customHeight="1" thickBot="1" x14ac:dyDescent="0.25">
      <c r="A9" s="5" t="s">
        <v>462</v>
      </c>
      <c r="B9" s="25">
        <f>'1.0 Sauvegarde de la Nature'!C58</f>
        <v>0</v>
      </c>
      <c r="C9" s="5"/>
    </row>
    <row r="10" spans="1:4" ht="22.5" customHeight="1" thickBot="1" x14ac:dyDescent="0.25">
      <c r="A10" s="201" t="s">
        <v>463</v>
      </c>
      <c r="B10" s="202"/>
      <c r="C10" s="203"/>
    </row>
    <row r="11" spans="1:4" ht="22.5" customHeight="1" thickBot="1" x14ac:dyDescent="0.25">
      <c r="A11" s="13" t="s">
        <v>464</v>
      </c>
      <c r="B11" s="25">
        <f>'2.0 Responsabiliser les personn'!C70</f>
        <v>0</v>
      </c>
      <c r="C11" s="5"/>
    </row>
    <row r="12" spans="1:4" ht="22.5" customHeight="1" thickBot="1" x14ac:dyDescent="0.25">
      <c r="A12" s="5" t="s">
        <v>465</v>
      </c>
      <c r="B12" s="25">
        <f>'2.0 Responsabiliser les personn'!C74</f>
        <v>0</v>
      </c>
      <c r="C12" s="5"/>
    </row>
    <row r="13" spans="1:4" ht="22.5" customHeight="1" thickBot="1" x14ac:dyDescent="0.25">
      <c r="A13" s="5" t="s">
        <v>466</v>
      </c>
      <c r="B13" s="25">
        <f>'2.0 Responsabiliser les personn'!C78</f>
        <v>0</v>
      </c>
      <c r="C13" s="5"/>
    </row>
    <row r="14" spans="1:4" ht="22.5" customHeight="1" thickBot="1" x14ac:dyDescent="0.25">
      <c r="A14" s="201" t="s">
        <v>58</v>
      </c>
      <c r="B14" s="202"/>
      <c r="C14" s="203"/>
    </row>
    <row r="15" spans="1:4" ht="22.5" customHeight="1" thickBot="1" x14ac:dyDescent="0.25">
      <c r="A15" s="5" t="s">
        <v>59</v>
      </c>
      <c r="B15" s="25">
        <f>'3.0 Employer les meilleures pra'!C36</f>
        <v>0</v>
      </c>
      <c r="C15" s="5"/>
    </row>
    <row r="16" spans="1:4" ht="22.5" customHeight="1" thickBot="1" x14ac:dyDescent="0.25">
      <c r="A16" s="5" t="s">
        <v>60</v>
      </c>
      <c r="B16" s="25">
        <f>'3.0 Employer les meilleures pra'!C40</f>
        <v>0</v>
      </c>
      <c r="C16" s="5"/>
    </row>
    <row r="17" spans="1:4" ht="29.25" customHeight="1" thickBot="1" x14ac:dyDescent="0.25">
      <c r="A17" s="5" t="s">
        <v>61</v>
      </c>
      <c r="B17" s="25">
        <f>'3.0 Employer les meilleures pra'!C44</f>
        <v>0</v>
      </c>
      <c r="C17" s="5"/>
    </row>
    <row r="18" spans="1:4" ht="22.5" customHeight="1" thickBot="1" x14ac:dyDescent="0.25">
      <c r="A18" s="201" t="s">
        <v>467</v>
      </c>
      <c r="B18" s="202"/>
      <c r="C18" s="203"/>
    </row>
    <row r="19" spans="1:4" ht="29.25" customHeight="1" thickBot="1" x14ac:dyDescent="0.25">
      <c r="A19" s="5" t="s">
        <v>468</v>
      </c>
      <c r="B19" s="25">
        <f>'4.0 Local et Contextuel'!C43</f>
        <v>0</v>
      </c>
      <c r="C19" s="5"/>
    </row>
    <row r="20" spans="1:4" ht="22.5" customHeight="1" thickBot="1" x14ac:dyDescent="0.25">
      <c r="A20" s="5" t="s">
        <v>469</v>
      </c>
      <c r="B20" s="25">
        <f>'4.0 Local et Contextuel'!C47</f>
        <v>0</v>
      </c>
      <c r="C20" s="5"/>
    </row>
    <row r="21" spans="1:4" ht="22.5" customHeight="1" thickBot="1" x14ac:dyDescent="0.25">
      <c r="A21" s="5" t="s">
        <v>470</v>
      </c>
      <c r="B21" s="25">
        <f>'4.0 Local et Contextuel'!C51</f>
        <v>0</v>
      </c>
      <c r="C21" s="5"/>
    </row>
    <row r="22" spans="1:4" ht="22.5" customHeight="1" thickBot="1" x14ac:dyDescent="0.25">
      <c r="A22" s="198" t="s">
        <v>471</v>
      </c>
      <c r="B22" s="199"/>
      <c r="C22" s="200"/>
      <c r="D22" s="10"/>
    </row>
    <row r="23" spans="1:4" ht="22.5" customHeight="1" thickBot="1" x14ac:dyDescent="0.25">
      <c r="A23" s="5" t="s">
        <v>472</v>
      </c>
      <c r="B23" s="25">
        <f>'5.0 Capital a haute integrite'!C44</f>
        <v>0</v>
      </c>
      <c r="C23" s="5"/>
    </row>
    <row r="24" spans="1:4" ht="22.5" customHeight="1" thickBot="1" x14ac:dyDescent="0.25">
      <c r="A24" s="14" t="s">
        <v>473</v>
      </c>
      <c r="B24" s="26">
        <f>'5.0 Capital a haute integrite'!C48</f>
        <v>0</v>
      </c>
      <c r="C24" s="15"/>
    </row>
    <row r="25" spans="1:4" ht="27.75" customHeight="1" thickBot="1" x14ac:dyDescent="0.25">
      <c r="A25" s="3" t="s">
        <v>474</v>
      </c>
      <c r="B25" s="27">
        <f>'5.0 Capital a haute integrite'!C52</f>
        <v>0</v>
      </c>
      <c r="C25" s="4"/>
    </row>
    <row r="26" spans="1:4" s="10" customFormat="1" ht="22.5" customHeight="1" thickBot="1" x14ac:dyDescent="0.25">
      <c r="A26" s="24" t="s">
        <v>475</v>
      </c>
      <c r="B26" s="22"/>
      <c r="C26" s="6"/>
      <c r="D26" s="23"/>
    </row>
    <row r="27" spans="1:4" s="10" customFormat="1" ht="22.5" customHeight="1" thickBot="1" x14ac:dyDescent="0.25">
      <c r="A27" s="5" t="s">
        <v>476</v>
      </c>
      <c r="B27" s="25">
        <f>'6.0 Design for Sustainability'!C48</f>
        <v>0</v>
      </c>
      <c r="C27" s="5"/>
    </row>
    <row r="28" spans="1:4" s="10" customFormat="1" ht="22.5" customHeight="1" thickBot="1" x14ac:dyDescent="0.25">
      <c r="A28" s="14" t="s">
        <v>477</v>
      </c>
      <c r="B28" s="28">
        <f>'6.0 Design for Sustainability'!C52</f>
        <v>0</v>
      </c>
      <c r="C28" s="14"/>
    </row>
    <row r="29" spans="1:4" ht="22.5" customHeight="1" thickBot="1" x14ac:dyDescent="0.25">
      <c r="A29" s="3" t="s">
        <v>478</v>
      </c>
      <c r="B29" s="27">
        <f>'6.0 Design for Sustainability'!C56</f>
        <v>0</v>
      </c>
      <c r="C29" s="4"/>
      <c r="D29" s="11"/>
    </row>
    <row r="30" spans="1:4" ht="15" customHeight="1" x14ac:dyDescent="0.2">
      <c r="D30" s="12"/>
    </row>
    <row r="31" spans="1:4" x14ac:dyDescent="0.2">
      <c r="A31" s="13"/>
      <c r="D31" s="13"/>
    </row>
    <row r="32" spans="1:4" ht="29.25" customHeight="1" x14ac:dyDescent="0.2">
      <c r="D32" s="13"/>
    </row>
    <row r="33" spans="4:4" x14ac:dyDescent="0.2">
      <c r="D33" s="13"/>
    </row>
    <row r="34" spans="4:4" ht="15" customHeight="1" x14ac:dyDescent="0.2">
      <c r="D34" s="12"/>
    </row>
    <row r="35" spans="4:4" x14ac:dyDescent="0.2">
      <c r="D35" s="13"/>
    </row>
    <row r="36" spans="4:4" x14ac:dyDescent="0.2">
      <c r="D36" s="13"/>
    </row>
    <row r="37" spans="4:4" x14ac:dyDescent="0.2">
      <c r="D37" s="13"/>
    </row>
    <row r="38" spans="4:4" x14ac:dyDescent="0.2">
      <c r="D38" s="12"/>
    </row>
    <row r="39" spans="4:4" x14ac:dyDescent="0.2">
      <c r="D39" s="13"/>
    </row>
    <row r="40" spans="4:4" x14ac:dyDescent="0.2">
      <c r="D40" s="13"/>
    </row>
    <row r="41" spans="4:4" x14ac:dyDescent="0.2">
      <c r="D41" s="13"/>
    </row>
    <row r="42" spans="4:4" x14ac:dyDescent="0.2">
      <c r="D42" s="12"/>
    </row>
    <row r="43" spans="4:4" x14ac:dyDescent="0.2">
      <c r="D43" s="13"/>
    </row>
    <row r="44" spans="4:4" x14ac:dyDescent="0.2">
      <c r="D44" s="13"/>
    </row>
    <row r="45" spans="4:4" x14ac:dyDescent="0.2">
      <c r="D45" s="13"/>
    </row>
    <row r="46" spans="4:4" x14ac:dyDescent="0.2">
      <c r="D46" s="12"/>
    </row>
    <row r="47" spans="4:4" x14ac:dyDescent="0.2">
      <c r="D47" s="13"/>
    </row>
    <row r="48" spans="4:4" x14ac:dyDescent="0.2">
      <c r="D48" s="13"/>
    </row>
    <row r="49" spans="4:4" x14ac:dyDescent="0.2">
      <c r="D49" s="13"/>
    </row>
    <row r="50" spans="4:4" x14ac:dyDescent="0.2">
      <c r="D50" s="12"/>
    </row>
    <row r="51" spans="4:4" x14ac:dyDescent="0.2">
      <c r="D51" s="13"/>
    </row>
    <row r="52" spans="4:4" x14ac:dyDescent="0.2">
      <c r="D52" s="13"/>
    </row>
    <row r="53" spans="4:4" x14ac:dyDescent="0.2">
      <c r="D53" s="13"/>
    </row>
  </sheetData>
  <mergeCells count="5">
    <mergeCell ref="A22:C22"/>
    <mergeCell ref="A6:C6"/>
    <mergeCell ref="A10:C10"/>
    <mergeCell ref="A18:C18"/>
    <mergeCell ref="A14:C14"/>
  </mergeCells>
  <pageMargins left="0.7" right="0.7" top="0.75" bottom="0.75" header="0.3" footer="0.3"/>
  <pageSetup paperSize="9" scale="7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Wheel">
                <anchor moveWithCells="1" sizeWithCells="1">
                  <from>
                    <xdr:col>3</xdr:col>
                    <xdr:colOff>2070100</xdr:colOff>
                    <xdr:row>22</xdr:row>
                    <xdr:rowOff>101600</xdr:rowOff>
                  </from>
                  <to>
                    <xdr:col>6</xdr:col>
                    <xdr:colOff>596900</xdr:colOff>
                    <xdr:row>23</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90"/>
  <sheetViews>
    <sheetView workbookViewId="0">
      <selection activeCell="B1" sqref="B1"/>
    </sheetView>
  </sheetViews>
  <sheetFormatPr baseColWidth="10" defaultColWidth="8.83203125" defaultRowHeight="15" x14ac:dyDescent="0.2"/>
  <cols>
    <col min="1" max="3" width="8.83203125" customWidth="1"/>
    <col min="5" max="5" width="8.83203125" customWidth="1"/>
    <col min="7" max="7" width="11.1640625" bestFit="1" customWidth="1"/>
  </cols>
  <sheetData>
    <row r="1" spans="1:8" x14ac:dyDescent="0.2">
      <c r="A1" t="s">
        <v>62</v>
      </c>
      <c r="B1">
        <f>IF('Formulaire d''evaluation'!$B$7&gt;=1,1,0)</f>
        <v>0</v>
      </c>
      <c r="F1" s="7" t="s">
        <v>63</v>
      </c>
      <c r="G1" s="20" t="s">
        <v>64</v>
      </c>
      <c r="H1" s="7" t="s">
        <v>65</v>
      </c>
    </row>
    <row r="2" spans="1:8" x14ac:dyDescent="0.2">
      <c r="A2" t="s">
        <v>66</v>
      </c>
      <c r="B2">
        <f>IF('Formulaire d''evaluation'!$B$7&gt;=2,1,0)</f>
        <v>0</v>
      </c>
      <c r="E2">
        <v>1</v>
      </c>
      <c r="G2" s="9">
        <v>0</v>
      </c>
      <c r="H2" t="s">
        <v>67</v>
      </c>
    </row>
    <row r="3" spans="1:8" x14ac:dyDescent="0.2">
      <c r="A3" t="s">
        <v>68</v>
      </c>
      <c r="B3">
        <f>IF('Formulaire d''evaluation'!$B$7&gt;=3,1,0)</f>
        <v>0</v>
      </c>
      <c r="E3">
        <v>2</v>
      </c>
      <c r="F3" s="19"/>
      <c r="G3" s="9">
        <v>1</v>
      </c>
      <c r="H3" t="s">
        <v>69</v>
      </c>
    </row>
    <row r="4" spans="1:8" x14ac:dyDescent="0.2">
      <c r="A4" t="s">
        <v>70</v>
      </c>
      <c r="B4">
        <f>IF('Formulaire d''evaluation'!$B$7&gt;=4,1,0)</f>
        <v>0</v>
      </c>
    </row>
    <row r="5" spans="1:8" x14ac:dyDescent="0.2">
      <c r="A5" t="s">
        <v>71</v>
      </c>
      <c r="B5">
        <f>IF('Formulaire d''evaluation'!$B$7&gt;=5,1,0)</f>
        <v>0</v>
      </c>
    </row>
    <row r="6" spans="1:8" x14ac:dyDescent="0.2">
      <c r="A6" t="s">
        <v>72</v>
      </c>
      <c r="B6">
        <f>IF('Formulaire d''evaluation'!$B$8&gt;=1,1,0)</f>
        <v>0</v>
      </c>
      <c r="F6" t="s">
        <v>73</v>
      </c>
      <c r="G6" t="s">
        <v>74</v>
      </c>
    </row>
    <row r="7" spans="1:8" x14ac:dyDescent="0.2">
      <c r="A7" t="s">
        <v>75</v>
      </c>
      <c r="B7">
        <f>IF('Formulaire d''evaluation'!$B$8&gt;=2,1,0)</f>
        <v>0</v>
      </c>
      <c r="F7">
        <f>VLOOKUP(actReg,regData,2,FALSE)</f>
        <v>0</v>
      </c>
      <c r="G7" t="s">
        <v>76</v>
      </c>
    </row>
    <row r="8" spans="1:8" x14ac:dyDescent="0.2">
      <c r="A8" t="s">
        <v>77</v>
      </c>
      <c r="B8">
        <f>IF('Formulaire d''evaluation'!$B$8&gt;=3,1,0)</f>
        <v>0</v>
      </c>
      <c r="F8" t="str">
        <f>VLOOKUP(actRegValue,clsValue,2,FALSE)</f>
        <v>class0</v>
      </c>
      <c r="G8" t="s">
        <v>78</v>
      </c>
    </row>
    <row r="9" spans="1:8" x14ac:dyDescent="0.2">
      <c r="A9" t="s">
        <v>79</v>
      </c>
      <c r="B9">
        <f>IF('Formulaire d''evaluation'!$B$8&gt;=4,1,0)</f>
        <v>0</v>
      </c>
    </row>
    <row r="10" spans="1:8" x14ac:dyDescent="0.2">
      <c r="A10" t="s">
        <v>80</v>
      </c>
      <c r="B10">
        <f>IF('Formulaire d''evaluation'!$B$8&gt;=5,1,0)</f>
        <v>0</v>
      </c>
    </row>
    <row r="11" spans="1:8" x14ac:dyDescent="0.2">
      <c r="A11" t="s">
        <v>81</v>
      </c>
      <c r="B11">
        <f>IF('Formulaire d''evaluation'!$B$9&gt;=1,1,0)</f>
        <v>0</v>
      </c>
    </row>
    <row r="12" spans="1:8" x14ac:dyDescent="0.2">
      <c r="A12" t="s">
        <v>82</v>
      </c>
      <c r="B12">
        <f>IF('Formulaire d''evaluation'!$B$9&gt;=2,1,0)</f>
        <v>0</v>
      </c>
    </row>
    <row r="13" spans="1:8" x14ac:dyDescent="0.2">
      <c r="A13" t="s">
        <v>83</v>
      </c>
      <c r="B13">
        <f>IF('Formulaire d''evaluation'!$B$9&gt;=3,1,0)</f>
        <v>0</v>
      </c>
    </row>
    <row r="14" spans="1:8" x14ac:dyDescent="0.2">
      <c r="A14" t="s">
        <v>84</v>
      </c>
      <c r="B14">
        <f>IF('Formulaire d''evaluation'!$B$9&gt;=4,1,0)</f>
        <v>0</v>
      </c>
    </row>
    <row r="15" spans="1:8" x14ac:dyDescent="0.2">
      <c r="A15" t="s">
        <v>85</v>
      </c>
      <c r="B15">
        <f>IF('Formulaire d''evaluation'!$B$9&gt;=5,1,0)</f>
        <v>0</v>
      </c>
    </row>
    <row r="16" spans="1:8" x14ac:dyDescent="0.2">
      <c r="A16" t="s">
        <v>86</v>
      </c>
      <c r="B16">
        <f>IF('Formulaire d''evaluation'!$B$11&gt;=1,1,0)</f>
        <v>0</v>
      </c>
    </row>
    <row r="17" spans="1:2" x14ac:dyDescent="0.2">
      <c r="A17" t="s">
        <v>87</v>
      </c>
      <c r="B17">
        <f>IF('Formulaire d''evaluation'!$B$11&gt;=2,1,0)</f>
        <v>0</v>
      </c>
    </row>
    <row r="18" spans="1:2" x14ac:dyDescent="0.2">
      <c r="A18" t="s">
        <v>88</v>
      </c>
      <c r="B18">
        <f>IF('Formulaire d''evaluation'!$B$11&gt;=3,1,0)</f>
        <v>0</v>
      </c>
    </row>
    <row r="19" spans="1:2" x14ac:dyDescent="0.2">
      <c r="A19" t="s">
        <v>89</v>
      </c>
      <c r="B19">
        <f>IF('Formulaire d''evaluation'!$B$11&gt;=4,1,0)</f>
        <v>0</v>
      </c>
    </row>
    <row r="20" spans="1:2" x14ac:dyDescent="0.2">
      <c r="A20" t="s">
        <v>90</v>
      </c>
      <c r="B20">
        <f>IF('Formulaire d''evaluation'!$B$11&gt;=5,1,0)</f>
        <v>0</v>
      </c>
    </row>
    <row r="21" spans="1:2" x14ac:dyDescent="0.2">
      <c r="A21" t="s">
        <v>91</v>
      </c>
      <c r="B21">
        <f>IF('Formulaire d''evaluation'!$B$12&gt;=1,1,0)</f>
        <v>0</v>
      </c>
    </row>
    <row r="22" spans="1:2" x14ac:dyDescent="0.2">
      <c r="A22" t="s">
        <v>92</v>
      </c>
      <c r="B22">
        <f>IF('Formulaire d''evaluation'!$B$12&gt;=2,1,0)</f>
        <v>0</v>
      </c>
    </row>
    <row r="23" spans="1:2" x14ac:dyDescent="0.2">
      <c r="A23" t="s">
        <v>93</v>
      </c>
      <c r="B23">
        <f>IF('Formulaire d''evaluation'!$B$12&gt;=3,1,0)</f>
        <v>0</v>
      </c>
    </row>
    <row r="24" spans="1:2" x14ac:dyDescent="0.2">
      <c r="A24" t="s">
        <v>94</v>
      </c>
      <c r="B24">
        <f>IF('Formulaire d''evaluation'!$B$12&gt;=4,1,0)</f>
        <v>0</v>
      </c>
    </row>
    <row r="25" spans="1:2" x14ac:dyDescent="0.2">
      <c r="A25" t="s">
        <v>95</v>
      </c>
      <c r="B25">
        <f>IF('Formulaire d''evaluation'!$B$12&gt;=5,1,0)</f>
        <v>0</v>
      </c>
    </row>
    <row r="26" spans="1:2" x14ac:dyDescent="0.2">
      <c r="A26" t="s">
        <v>96</v>
      </c>
      <c r="B26">
        <f>IF('Formulaire d''evaluation'!$B$13&gt;=1,1,0)</f>
        <v>0</v>
      </c>
    </row>
    <row r="27" spans="1:2" x14ac:dyDescent="0.2">
      <c r="A27" t="s">
        <v>97</v>
      </c>
      <c r="B27">
        <f>IF('Formulaire d''evaluation'!$B$13&gt;=2,1,0)</f>
        <v>0</v>
      </c>
    </row>
    <row r="28" spans="1:2" x14ac:dyDescent="0.2">
      <c r="A28" t="s">
        <v>98</v>
      </c>
      <c r="B28">
        <f>IF('Formulaire d''evaluation'!$B$13&gt;=3,1,0)</f>
        <v>0</v>
      </c>
    </row>
    <row r="29" spans="1:2" x14ac:dyDescent="0.2">
      <c r="A29" t="s">
        <v>99</v>
      </c>
      <c r="B29">
        <f>IF('Formulaire d''evaluation'!$B$13&gt;=4,1,0)</f>
        <v>0</v>
      </c>
    </row>
    <row r="30" spans="1:2" x14ac:dyDescent="0.2">
      <c r="A30" t="s">
        <v>100</v>
      </c>
      <c r="B30">
        <f>IF('Formulaire d''evaluation'!$B$13&gt;=5,1,0)</f>
        <v>0</v>
      </c>
    </row>
    <row r="31" spans="1:2" x14ac:dyDescent="0.2">
      <c r="A31" t="s">
        <v>101</v>
      </c>
      <c r="B31">
        <f>IF('Formulaire d''evaluation'!$B$15&gt;=1,1,0)</f>
        <v>0</v>
      </c>
    </row>
    <row r="32" spans="1:2" x14ac:dyDescent="0.2">
      <c r="A32" t="s">
        <v>102</v>
      </c>
      <c r="B32">
        <f>IF('Formulaire d''evaluation'!$B$15&gt;=2,1,0)</f>
        <v>0</v>
      </c>
    </row>
    <row r="33" spans="1:2" x14ac:dyDescent="0.2">
      <c r="A33" t="s">
        <v>103</v>
      </c>
      <c r="B33">
        <f>IF('Formulaire d''evaluation'!$B$15&gt;=3,1,0)</f>
        <v>0</v>
      </c>
    </row>
    <row r="34" spans="1:2" x14ac:dyDescent="0.2">
      <c r="A34" t="s">
        <v>104</v>
      </c>
      <c r="B34">
        <f>IF('Formulaire d''evaluation'!$B$15&gt;=4,1,0)</f>
        <v>0</v>
      </c>
    </row>
    <row r="35" spans="1:2" x14ac:dyDescent="0.2">
      <c r="A35" t="s">
        <v>105</v>
      </c>
      <c r="B35">
        <f>IF('Formulaire d''evaluation'!$B$15&gt;=5,1,0)</f>
        <v>0</v>
      </c>
    </row>
    <row r="36" spans="1:2" x14ac:dyDescent="0.2">
      <c r="A36" t="s">
        <v>106</v>
      </c>
      <c r="B36">
        <f>IF('Formulaire d''evaluation'!$B$16&gt;=1,1,0)</f>
        <v>0</v>
      </c>
    </row>
    <row r="37" spans="1:2" x14ac:dyDescent="0.2">
      <c r="A37" t="s">
        <v>107</v>
      </c>
      <c r="B37">
        <f>IF('Formulaire d''evaluation'!$B$16&gt;=2,1,0)</f>
        <v>0</v>
      </c>
    </row>
    <row r="38" spans="1:2" x14ac:dyDescent="0.2">
      <c r="A38" t="s">
        <v>108</v>
      </c>
      <c r="B38">
        <f>IF('Formulaire d''evaluation'!$B$16&gt;=3,1,0)</f>
        <v>0</v>
      </c>
    </row>
    <row r="39" spans="1:2" x14ac:dyDescent="0.2">
      <c r="A39" t="s">
        <v>109</v>
      </c>
      <c r="B39">
        <f>IF('Formulaire d''evaluation'!$B$16&gt;=4,1,0)</f>
        <v>0</v>
      </c>
    </row>
    <row r="40" spans="1:2" x14ac:dyDescent="0.2">
      <c r="A40" t="s">
        <v>110</v>
      </c>
      <c r="B40">
        <f>IF('Formulaire d''evaluation'!$B$16&gt;=5,1,0)</f>
        <v>0</v>
      </c>
    </row>
    <row r="41" spans="1:2" x14ac:dyDescent="0.2">
      <c r="A41" t="s">
        <v>111</v>
      </c>
      <c r="B41">
        <f>IF('Formulaire d''evaluation'!$B$17&gt;=1,1,0)</f>
        <v>0</v>
      </c>
    </row>
    <row r="42" spans="1:2" x14ac:dyDescent="0.2">
      <c r="A42" t="s">
        <v>112</v>
      </c>
      <c r="B42">
        <f>IF('Formulaire d''evaluation'!$B$17&gt;=2,1,0)</f>
        <v>0</v>
      </c>
    </row>
    <row r="43" spans="1:2" x14ac:dyDescent="0.2">
      <c r="A43" t="s">
        <v>113</v>
      </c>
      <c r="B43">
        <f>IF('Formulaire d''evaluation'!$B$17&gt;=3,1,0)</f>
        <v>0</v>
      </c>
    </row>
    <row r="44" spans="1:2" x14ac:dyDescent="0.2">
      <c r="A44" t="s">
        <v>114</v>
      </c>
      <c r="B44">
        <f>IF('Formulaire d''evaluation'!$B$17&gt;=4,1,0)</f>
        <v>0</v>
      </c>
    </row>
    <row r="45" spans="1:2" x14ac:dyDescent="0.2">
      <c r="A45" t="s">
        <v>115</v>
      </c>
      <c r="B45">
        <f>IF('Formulaire d''evaluation'!$B$17&gt;=5,1,0)</f>
        <v>0</v>
      </c>
    </row>
    <row r="46" spans="1:2" x14ac:dyDescent="0.2">
      <c r="A46" t="s">
        <v>116</v>
      </c>
      <c r="B46">
        <f>IF('Formulaire d''evaluation'!$B$19&gt;=1,1,0)</f>
        <v>0</v>
      </c>
    </row>
    <row r="47" spans="1:2" x14ac:dyDescent="0.2">
      <c r="A47" t="s">
        <v>117</v>
      </c>
      <c r="B47">
        <f>IF('Formulaire d''evaluation'!$B$19&gt;=2,1,0)</f>
        <v>0</v>
      </c>
    </row>
    <row r="48" spans="1:2" x14ac:dyDescent="0.2">
      <c r="A48" t="s">
        <v>118</v>
      </c>
      <c r="B48">
        <f>IF('Formulaire d''evaluation'!$B$19&gt;=3,1,0)</f>
        <v>0</v>
      </c>
    </row>
    <row r="49" spans="1:2" x14ac:dyDescent="0.2">
      <c r="A49" t="s">
        <v>119</v>
      </c>
      <c r="B49">
        <f>IF('Formulaire d''evaluation'!$B$19&gt;=4,1,0)</f>
        <v>0</v>
      </c>
    </row>
    <row r="50" spans="1:2" x14ac:dyDescent="0.2">
      <c r="A50" t="s">
        <v>120</v>
      </c>
      <c r="B50">
        <f>IF('Formulaire d''evaluation'!$B$19&gt;=5,1,0)</f>
        <v>0</v>
      </c>
    </row>
    <row r="51" spans="1:2" x14ac:dyDescent="0.2">
      <c r="A51" t="s">
        <v>121</v>
      </c>
      <c r="B51">
        <f>IF('Formulaire d''evaluation'!$B$20&gt;=1,1,0)</f>
        <v>0</v>
      </c>
    </row>
    <row r="52" spans="1:2" x14ac:dyDescent="0.2">
      <c r="A52" t="s">
        <v>122</v>
      </c>
      <c r="B52">
        <f>IF('Formulaire d''evaluation'!$B$20&gt;=2,1,0)</f>
        <v>0</v>
      </c>
    </row>
    <row r="53" spans="1:2" x14ac:dyDescent="0.2">
      <c r="A53" t="s">
        <v>123</v>
      </c>
      <c r="B53">
        <f>IF('Formulaire d''evaluation'!$B$20&gt;=3,1,0)</f>
        <v>0</v>
      </c>
    </row>
    <row r="54" spans="1:2" x14ac:dyDescent="0.2">
      <c r="A54" t="s">
        <v>124</v>
      </c>
      <c r="B54">
        <f>IF('Formulaire d''evaluation'!$B$20&gt;=4,1,0)</f>
        <v>0</v>
      </c>
    </row>
    <row r="55" spans="1:2" x14ac:dyDescent="0.2">
      <c r="A55" t="s">
        <v>125</v>
      </c>
      <c r="B55">
        <f>IF('Formulaire d''evaluation'!$B$20&gt;=5,1,0)</f>
        <v>0</v>
      </c>
    </row>
    <row r="56" spans="1:2" x14ac:dyDescent="0.2">
      <c r="A56" t="s">
        <v>126</v>
      </c>
      <c r="B56">
        <f>IF('Formulaire d''evaluation'!$B$21&gt;=1,1,0)</f>
        <v>0</v>
      </c>
    </row>
    <row r="57" spans="1:2" x14ac:dyDescent="0.2">
      <c r="A57" t="s">
        <v>127</v>
      </c>
      <c r="B57">
        <f>IF('Formulaire d''evaluation'!$B$21&gt;=2,1,0)</f>
        <v>0</v>
      </c>
    </row>
    <row r="58" spans="1:2" x14ac:dyDescent="0.2">
      <c r="A58" t="s">
        <v>128</v>
      </c>
      <c r="B58">
        <f>IF('Formulaire d''evaluation'!$B$21&gt;=3,1,0)</f>
        <v>0</v>
      </c>
    </row>
    <row r="59" spans="1:2" x14ac:dyDescent="0.2">
      <c r="A59" t="s">
        <v>129</v>
      </c>
      <c r="B59">
        <f>IF('Formulaire d''evaluation'!$B$21&gt;=4,1,0)</f>
        <v>0</v>
      </c>
    </row>
    <row r="60" spans="1:2" x14ac:dyDescent="0.2">
      <c r="A60" t="s">
        <v>130</v>
      </c>
      <c r="B60">
        <f>IF('Formulaire d''evaluation'!$B$21&gt;=5,1,0)</f>
        <v>0</v>
      </c>
    </row>
    <row r="61" spans="1:2" x14ac:dyDescent="0.2">
      <c r="A61" t="s">
        <v>131</v>
      </c>
      <c r="B61">
        <f>IF('Formulaire d''evaluation'!$B$23&gt;=1,1,0)</f>
        <v>0</v>
      </c>
    </row>
    <row r="62" spans="1:2" x14ac:dyDescent="0.2">
      <c r="A62" t="s">
        <v>132</v>
      </c>
      <c r="B62">
        <f>IF('Formulaire d''evaluation'!$B$23&gt;=2,1,0)</f>
        <v>0</v>
      </c>
    </row>
    <row r="63" spans="1:2" x14ac:dyDescent="0.2">
      <c r="A63" t="s">
        <v>133</v>
      </c>
      <c r="B63">
        <f>IF('Formulaire d''evaluation'!$B$23&gt;=3,1,0)</f>
        <v>0</v>
      </c>
    </row>
    <row r="64" spans="1:2" x14ac:dyDescent="0.2">
      <c r="A64" t="s">
        <v>134</v>
      </c>
      <c r="B64">
        <f>IF('Formulaire d''evaluation'!$B$23&gt;=4,1,0)</f>
        <v>0</v>
      </c>
    </row>
    <row r="65" spans="1:2" x14ac:dyDescent="0.2">
      <c r="A65" t="s">
        <v>135</v>
      </c>
      <c r="B65">
        <f>IF('Formulaire d''evaluation'!$B$23&gt;=5,1,0)</f>
        <v>0</v>
      </c>
    </row>
    <row r="66" spans="1:2" x14ac:dyDescent="0.2">
      <c r="A66" t="s">
        <v>136</v>
      </c>
      <c r="B66">
        <f>IF('Formulaire d''evaluation'!$B$24&gt;=1,1,0)</f>
        <v>0</v>
      </c>
    </row>
    <row r="67" spans="1:2" x14ac:dyDescent="0.2">
      <c r="A67" t="s">
        <v>137</v>
      </c>
      <c r="B67">
        <f>IF('Formulaire d''evaluation'!$B$24&gt;=2,1,0)</f>
        <v>0</v>
      </c>
    </row>
    <row r="68" spans="1:2" x14ac:dyDescent="0.2">
      <c r="A68" t="s">
        <v>138</v>
      </c>
      <c r="B68">
        <f>IF('Formulaire d''evaluation'!$B$24&gt;=3,1,0)</f>
        <v>0</v>
      </c>
    </row>
    <row r="69" spans="1:2" x14ac:dyDescent="0.2">
      <c r="A69" t="s">
        <v>139</v>
      </c>
      <c r="B69">
        <f>IF('Formulaire d''evaluation'!$B$24&gt;=4,1,0)</f>
        <v>0</v>
      </c>
    </row>
    <row r="70" spans="1:2" x14ac:dyDescent="0.2">
      <c r="A70" t="s">
        <v>140</v>
      </c>
      <c r="B70">
        <f>IF('Formulaire d''evaluation'!$B$24&gt;=5,1,0)</f>
        <v>0</v>
      </c>
    </row>
    <row r="71" spans="1:2" x14ac:dyDescent="0.2">
      <c r="A71" t="s">
        <v>141</v>
      </c>
      <c r="B71">
        <f>IF('Formulaire d''evaluation'!$B$25&gt;=1,1,0)</f>
        <v>0</v>
      </c>
    </row>
    <row r="72" spans="1:2" x14ac:dyDescent="0.2">
      <c r="A72" t="s">
        <v>142</v>
      </c>
      <c r="B72">
        <f>IF('Formulaire d''evaluation'!$B$25&gt;=2,1,0)</f>
        <v>0</v>
      </c>
    </row>
    <row r="73" spans="1:2" x14ac:dyDescent="0.2">
      <c r="A73" t="s">
        <v>143</v>
      </c>
      <c r="B73">
        <f>IF('Formulaire d''evaluation'!$B$25&gt;=3,1,0)</f>
        <v>0</v>
      </c>
    </row>
    <row r="74" spans="1:2" x14ac:dyDescent="0.2">
      <c r="A74" t="s">
        <v>144</v>
      </c>
      <c r="B74">
        <f>IF('Formulaire d''evaluation'!$B$25&gt;=4,1,0)</f>
        <v>0</v>
      </c>
    </row>
    <row r="75" spans="1:2" x14ac:dyDescent="0.2">
      <c r="A75" t="s">
        <v>145</v>
      </c>
      <c r="B75">
        <f>IF('Formulaire d''evaluation'!$B$25&gt;=5,1,0)</f>
        <v>0</v>
      </c>
    </row>
    <row r="76" spans="1:2" x14ac:dyDescent="0.2">
      <c r="A76" t="s">
        <v>146</v>
      </c>
      <c r="B76">
        <f>IF('Formulaire d''evaluation'!$B$27&gt;=1,1,0)</f>
        <v>0</v>
      </c>
    </row>
    <row r="77" spans="1:2" x14ac:dyDescent="0.2">
      <c r="A77" t="s">
        <v>147</v>
      </c>
      <c r="B77">
        <f>IF('Formulaire d''evaluation'!$B$27&gt;=2,1,0)</f>
        <v>0</v>
      </c>
    </row>
    <row r="78" spans="1:2" x14ac:dyDescent="0.2">
      <c r="A78" t="s">
        <v>148</v>
      </c>
      <c r="B78">
        <f>IF('Formulaire d''evaluation'!$B$27&gt;=3,1,0)</f>
        <v>0</v>
      </c>
    </row>
    <row r="79" spans="1:2" x14ac:dyDescent="0.2">
      <c r="A79" t="s">
        <v>149</v>
      </c>
      <c r="B79">
        <f>IF('Formulaire d''evaluation'!$B$27&gt;=4,1,0)</f>
        <v>0</v>
      </c>
    </row>
    <row r="80" spans="1:2" x14ac:dyDescent="0.2">
      <c r="A80" t="s">
        <v>150</v>
      </c>
      <c r="B80">
        <f>IF('Formulaire d''evaluation'!$B$27&gt;=5,1,0)</f>
        <v>0</v>
      </c>
    </row>
    <row r="81" spans="1:2" x14ac:dyDescent="0.2">
      <c r="A81" t="s">
        <v>151</v>
      </c>
      <c r="B81">
        <f>IF('Formulaire d''evaluation'!$B$28&gt;=1,1,0)</f>
        <v>0</v>
      </c>
    </row>
    <row r="82" spans="1:2" x14ac:dyDescent="0.2">
      <c r="A82" t="s">
        <v>152</v>
      </c>
      <c r="B82">
        <f>IF('Formulaire d''evaluation'!$B$28&gt;=2,1,0)</f>
        <v>0</v>
      </c>
    </row>
    <row r="83" spans="1:2" x14ac:dyDescent="0.2">
      <c r="A83" t="s">
        <v>153</v>
      </c>
      <c r="B83">
        <f>IF('Formulaire d''evaluation'!$B$28&gt;=3,1,0)</f>
        <v>0</v>
      </c>
    </row>
    <row r="84" spans="1:2" x14ac:dyDescent="0.2">
      <c r="A84" t="s">
        <v>154</v>
      </c>
      <c r="B84">
        <f>IF('Formulaire d''evaluation'!$B$28&gt;=4,1,0)</f>
        <v>0</v>
      </c>
    </row>
    <row r="85" spans="1:2" x14ac:dyDescent="0.2">
      <c r="A85" t="s">
        <v>155</v>
      </c>
      <c r="B85">
        <f>IF('Formulaire d''evaluation'!$B$28&gt;=5,1,0)</f>
        <v>0</v>
      </c>
    </row>
    <row r="86" spans="1:2" x14ac:dyDescent="0.2">
      <c r="A86" t="s">
        <v>156</v>
      </c>
      <c r="B86">
        <f>IF('Formulaire d''evaluation'!$B$29&gt;=1,1,0)</f>
        <v>0</v>
      </c>
    </row>
    <row r="87" spans="1:2" x14ac:dyDescent="0.2">
      <c r="A87" t="s">
        <v>157</v>
      </c>
      <c r="B87">
        <f>IF('Formulaire d''evaluation'!$B$29&gt;=2,1,0)</f>
        <v>0</v>
      </c>
    </row>
    <row r="88" spans="1:2" x14ac:dyDescent="0.2">
      <c r="A88" t="s">
        <v>158</v>
      </c>
      <c r="B88">
        <f>IF('Formulaire d''evaluation'!$B$29&gt;=3,1,0)</f>
        <v>0</v>
      </c>
    </row>
    <row r="89" spans="1:2" x14ac:dyDescent="0.2">
      <c r="A89" t="s">
        <v>159</v>
      </c>
      <c r="B89">
        <f>IF('Formulaire d''evaluation'!$B$29&gt;=4,1,0)</f>
        <v>0</v>
      </c>
    </row>
    <row r="90" spans="1:2" x14ac:dyDescent="0.2">
      <c r="A90" t="s">
        <v>73</v>
      </c>
      <c r="B90">
        <f>IF('Formulaire d''evaluation'!$B$29&gt;=5,1,0)</f>
        <v>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b9167f2-47a5-4869-959a-bc28f7ddb432">
      <UserInfo>
        <DisplayName>Ryan Moyer</DisplayName>
        <AccountId>254</AccountId>
        <AccountType/>
      </UserInfo>
      <UserInfo>
        <DisplayName>Lisa Schindler Murray</DisplayName>
        <AccountId>255</AccountId>
        <AccountType/>
      </UserInfo>
      <UserInfo>
        <DisplayName>Muriuki, Tabitha</DisplayName>
        <AccountId>256</AccountId>
        <AccountType/>
      </UserInfo>
      <UserInfo>
        <DisplayName>scott.settelmyer</DisplayName>
        <AccountId>183</AccountId>
        <AccountType/>
      </UserInfo>
    </SharedWithUsers>
    <lcf76f155ced4ddcb4097134ff3c332f xmlns="64b17508-8aa9-4c80-81e8-4a4bde55a466">
      <Terms xmlns="http://schemas.microsoft.com/office/infopath/2007/PartnerControls"/>
    </lcf76f155ced4ddcb4097134ff3c332f>
    <TaxCatchAll xmlns="9b9167f2-47a5-4869-959a-bc28f7ddb4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F7377B822FF634F82C42118CA4BF960" ma:contentTypeVersion="18" ma:contentTypeDescription="Crear nuevo documento." ma:contentTypeScope="" ma:versionID="2a867a5f65fe9030e2587dd1db2d7ab0">
  <xsd:schema xmlns:xsd="http://www.w3.org/2001/XMLSchema" xmlns:xs="http://www.w3.org/2001/XMLSchema" xmlns:p="http://schemas.microsoft.com/office/2006/metadata/properties" xmlns:ns2="64b17508-8aa9-4c80-81e8-4a4bde55a466" xmlns:ns3="9b9167f2-47a5-4869-959a-bc28f7ddb432" targetNamespace="http://schemas.microsoft.com/office/2006/metadata/properties" ma:root="true" ma:fieldsID="e50e700c4678c15da3d0e09f86017c23" ns2:_="" ns3:_="">
    <xsd:import namespace="64b17508-8aa9-4c80-81e8-4a4bde55a466"/>
    <xsd:import namespace="9b9167f2-47a5-4869-959a-bc28f7ddb4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17508-8aa9-4c80-81e8-4a4bde55a4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8daf86-3795-4ffd-9ea7-f0b2d2040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9167f2-47a5-4869-959a-bc28f7ddb43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8c4aba6-b038-4985-9f05-fa04ecc29e31}" ma:internalName="TaxCatchAll" ma:showField="CatchAllData" ma:web="9b9167f2-47a5-4869-959a-bc28f7ddb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04A35-2E06-4601-8ACF-B9837230D927}">
  <ds:schemaRefs>
    <ds:schemaRef ds:uri="http://schemas.microsoft.com/office/2006/metadata/properties"/>
    <ds:schemaRef ds:uri="http://schemas.microsoft.com/office/infopath/2007/PartnerControls"/>
    <ds:schemaRef ds:uri="http://schemas.microsoft.com/sharepoint/v3"/>
    <ds:schemaRef ds:uri="3a607615-27be-4e81-a442-5846a78317e6"/>
    <ds:schemaRef ds:uri="3e1d9c53-fdf7-4354-ade2-4bda524e72d5"/>
    <ds:schemaRef ds:uri="9b9167f2-47a5-4869-959a-bc28f7ddb432"/>
    <ds:schemaRef ds:uri="64b17508-8aa9-4c80-81e8-4a4bde55a466"/>
  </ds:schemaRefs>
</ds:datastoreItem>
</file>

<file path=customXml/itemProps2.xml><?xml version="1.0" encoding="utf-8"?>
<ds:datastoreItem xmlns:ds="http://schemas.openxmlformats.org/officeDocument/2006/customXml" ds:itemID="{2C7FF894-4727-4153-9F0A-4291F769D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17508-8aa9-4c80-81e8-4a4bde55a466"/>
    <ds:schemaRef ds:uri="9b9167f2-47a5-4869-959a-bc28f7ddb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B3A54-7B1B-41E3-8F54-9992817A3005}">
  <ds:schemaRefs>
    <ds:schemaRef ds:uri="http://schemas.microsoft.com/sharepoint/v3/contenttype/forms"/>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Commencer ici</vt:lpstr>
      <vt:lpstr>1.0 Sauvegarde de la Nature</vt:lpstr>
      <vt:lpstr>2.0 Responsabiliser les personn</vt:lpstr>
      <vt:lpstr>3.0 Employer les meilleures pra</vt:lpstr>
      <vt:lpstr>4.0 Local et Contextuel</vt:lpstr>
      <vt:lpstr>5.0 Capital a haute integrite</vt:lpstr>
      <vt:lpstr>6.0 Design for Sustainability</vt:lpstr>
      <vt:lpstr>Formulaire d'evaluation</vt:lpstr>
      <vt:lpstr>Macro</vt:lpstr>
      <vt:lpstr>actReg</vt:lpstr>
      <vt:lpstr>actRegCode</vt:lpstr>
      <vt:lpstr>actRegValue</vt:lpstr>
      <vt:lpstr>class0</vt:lpstr>
      <vt:lpstr>class1</vt:lpstr>
      <vt:lpstr>clsValue</vt:lpstr>
      <vt:lpstr>data</vt:lpstr>
      <vt:lpstr>regData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Richard Watt</cp:lastModifiedBy>
  <cp:revision/>
  <dcterms:created xsi:type="dcterms:W3CDTF">2017-01-31T13:43:26Z</dcterms:created>
  <dcterms:modified xsi:type="dcterms:W3CDTF">2025-07-08T14:25:21Z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0x0101003F7377B822FF634F82C42118CA4BF960</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{"FileActivityType":"9","FileActivityTimeStamp":"2024-04-18T14:57:48.123Z","FileActivityUsersOnPage":[{"DisplayName":"Mark Beeston","Id":"mbeeston@conservation.org"}],"FileActivityNavigationId":null}</vt:lpwstr>
  </property>
  <property fmtid="{D5CDD505-2E9C-101B-9397-08002B2CF9AE}" pid="7" name="TriggerFlowInfo">
    <vt:lpwstr/>
  </property>
</Properties>
</file>