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richardwatt/Downloads/RV_ Updated wheels with logos/"/>
    </mc:Choice>
  </mc:AlternateContent>
  <xr:revisionPtr revIDLastSave="0" documentId="8_{F280D883-9D19-2F46-8615-FAC6DAF7BB90}" xr6:coauthVersionLast="47" xr6:coauthVersionMax="47" xr10:uidLastSave="{00000000-0000-0000-0000-000000000000}"/>
  <bookViews>
    <workbookView xWindow="0" yWindow="6760" windowWidth="19420" windowHeight="11500" xr2:uid="{00000000-000D-0000-FFFF-FFFF00000000}"/>
  </bookViews>
  <sheets>
    <sheet name="Empieza aqui" sheetId="16" r:id="rId1"/>
    <sheet name="1.0 Salvaguardar la naturaleza" sheetId="11" r:id="rId2"/>
    <sheet name="2.0 Capacitar a las personas" sheetId="6" r:id="rId3"/>
    <sheet name="3.0 Emplear les mejores practic" sheetId="12" r:id="rId4"/>
    <sheet name="4.0 Local y Contextual" sheetId="13" r:id="rId5"/>
    <sheet name="5.0 Capital de alta integridad" sheetId="14" r:id="rId6"/>
    <sheet name="6.0 Diseno para la sostenibilid" sheetId="15" r:id="rId7"/>
    <sheet name="EvaluationForm" sheetId="1" r:id="rId8"/>
    <sheet name="Macro" sheetId="4" r:id="rId9"/>
  </sheets>
  <definedNames>
    <definedName name="actReg">Macro!$F$6</definedName>
    <definedName name="actRegCode">Macro!$F$8</definedName>
    <definedName name="actRegValue">Macro!$F$7</definedName>
    <definedName name="class0">Macro!$F$2</definedName>
    <definedName name="class1">Macro!$F$3</definedName>
    <definedName name="clsValue">Macro!$G$2:$H$3</definedName>
    <definedName name="data">Macro!$A$1:$B$90</definedName>
    <definedName name="regData">Macro!$A$1:$B$90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5" l="1"/>
  <c r="F49" i="15"/>
  <c r="E49" i="15"/>
  <c r="D49" i="15"/>
  <c r="C49" i="15"/>
  <c r="G51" i="11" l="1"/>
  <c r="F51" i="11"/>
  <c r="E51" i="11"/>
  <c r="D51" i="11"/>
  <c r="C51" i="11"/>
  <c r="B51" i="11"/>
  <c r="B49" i="15" l="1"/>
  <c r="G57" i="15" l="1"/>
  <c r="F57" i="15"/>
  <c r="F58" i="15" s="1"/>
  <c r="E57" i="15"/>
  <c r="E58" i="15" s="1"/>
  <c r="D57" i="15"/>
  <c r="D58" i="15" s="1"/>
  <c r="C57" i="15"/>
  <c r="C58" i="15" s="1"/>
  <c r="B57" i="15"/>
  <c r="B58" i="15" s="1"/>
  <c r="G53" i="15"/>
  <c r="G54" i="15" s="1"/>
  <c r="F53" i="15"/>
  <c r="F54" i="15" s="1"/>
  <c r="E53" i="15"/>
  <c r="E54" i="15" s="1"/>
  <c r="D53" i="15"/>
  <c r="D54" i="15" s="1"/>
  <c r="C53" i="15"/>
  <c r="C54" i="15" s="1"/>
  <c r="B53" i="15"/>
  <c r="B54" i="15" s="1"/>
  <c r="B50" i="15"/>
  <c r="G58" i="15"/>
  <c r="G50" i="15"/>
  <c r="F50" i="15"/>
  <c r="E50" i="15"/>
  <c r="D50" i="15"/>
  <c r="C50" i="15"/>
  <c r="E48" i="15" l="1"/>
  <c r="F48" i="15" s="1"/>
  <c r="C48" i="15" s="1"/>
  <c r="B27" i="1" s="1"/>
  <c r="E56" i="15"/>
  <c r="F56" i="15" s="1"/>
  <c r="C56" i="15" s="1"/>
  <c r="B29" i="1" s="1"/>
  <c r="E52" i="15"/>
  <c r="F52" i="15" s="1"/>
  <c r="C52" i="15" s="1"/>
  <c r="B28" i="1" s="1"/>
  <c r="F53" i="14" l="1"/>
  <c r="F54" i="14" s="1"/>
  <c r="E53" i="14"/>
  <c r="E54" i="14" s="1"/>
  <c r="D53" i="14"/>
  <c r="D54" i="14" s="1"/>
  <c r="C53" i="14"/>
  <c r="C54" i="14" s="1"/>
  <c r="B53" i="14"/>
  <c r="B54" i="14" s="1"/>
  <c r="G49" i="14"/>
  <c r="G50" i="14" s="1"/>
  <c r="F49" i="14"/>
  <c r="F50" i="14" s="1"/>
  <c r="E49" i="14"/>
  <c r="E50" i="14" s="1"/>
  <c r="D49" i="14"/>
  <c r="D50" i="14" s="1"/>
  <c r="C49" i="14"/>
  <c r="C50" i="14" s="1"/>
  <c r="B49" i="14"/>
  <c r="B50" i="14" s="1"/>
  <c r="F45" i="14"/>
  <c r="F46" i="14" s="1"/>
  <c r="E45" i="14"/>
  <c r="E46" i="14" s="1"/>
  <c r="D45" i="14"/>
  <c r="D46" i="14" s="1"/>
  <c r="C45" i="14"/>
  <c r="C46" i="14" s="1"/>
  <c r="B45" i="14"/>
  <c r="B46" i="14" s="1"/>
  <c r="G53" i="14"/>
  <c r="G54" i="14" s="1"/>
  <c r="G45" i="14"/>
  <c r="G46" i="14" s="1"/>
  <c r="E52" i="14" l="1"/>
  <c r="F52" i="14" s="1"/>
  <c r="C52" i="14" s="1"/>
  <c r="B25" i="1" s="1"/>
  <c r="E48" i="14"/>
  <c r="F48" i="14" s="1"/>
  <c r="C48" i="14" s="1"/>
  <c r="B24" i="1" s="1"/>
  <c r="E44" i="14"/>
  <c r="F44" i="14" s="1"/>
  <c r="C44" i="14" s="1"/>
  <c r="B23" i="1" s="1"/>
  <c r="G52" i="13" l="1"/>
  <c r="G53" i="13" s="1"/>
  <c r="F52" i="13"/>
  <c r="F53" i="13" s="1"/>
  <c r="E52" i="13"/>
  <c r="E53" i="13" s="1"/>
  <c r="D52" i="13"/>
  <c r="D53" i="13" s="1"/>
  <c r="C52" i="13"/>
  <c r="C53" i="13" s="1"/>
  <c r="B52" i="13"/>
  <c r="B53" i="13" s="1"/>
  <c r="G48" i="13"/>
  <c r="G49" i="13" s="1"/>
  <c r="F48" i="13"/>
  <c r="F49" i="13" s="1"/>
  <c r="E48" i="13"/>
  <c r="E49" i="13" s="1"/>
  <c r="D48" i="13"/>
  <c r="D49" i="13" s="1"/>
  <c r="C48" i="13"/>
  <c r="C49" i="13" s="1"/>
  <c r="B48" i="13"/>
  <c r="B49" i="13" s="1"/>
  <c r="G44" i="13"/>
  <c r="G45" i="13" s="1"/>
  <c r="F44" i="13"/>
  <c r="F45" i="13" s="1"/>
  <c r="E44" i="13"/>
  <c r="E45" i="13" s="1"/>
  <c r="D44" i="13"/>
  <c r="D45" i="13" s="1"/>
  <c r="C44" i="13"/>
  <c r="C45" i="13" s="1"/>
  <c r="B44" i="13"/>
  <c r="B45" i="13" s="1"/>
  <c r="E43" i="13" l="1"/>
  <c r="F43" i="13" s="1"/>
  <c r="C43" i="13" s="1"/>
  <c r="B19" i="1" s="1"/>
  <c r="E47" i="13"/>
  <c r="F47" i="13" s="1"/>
  <c r="C47" i="13" s="1"/>
  <c r="B20" i="1" s="1"/>
  <c r="E51" i="13"/>
  <c r="F51" i="13" s="1"/>
  <c r="C51" i="13" s="1"/>
  <c r="B21" i="1" s="1"/>
  <c r="G45" i="12" l="1"/>
  <c r="G46" i="12" s="1"/>
  <c r="F45" i="12"/>
  <c r="F46" i="12" s="1"/>
  <c r="E45" i="12"/>
  <c r="E46" i="12" s="1"/>
  <c r="D45" i="12"/>
  <c r="D46" i="12" s="1"/>
  <c r="C45" i="12"/>
  <c r="C46" i="12" s="1"/>
  <c r="B45" i="12"/>
  <c r="B46" i="12" s="1"/>
  <c r="F41" i="12"/>
  <c r="F42" i="12" s="1"/>
  <c r="E41" i="12"/>
  <c r="E42" i="12" s="1"/>
  <c r="D41" i="12"/>
  <c r="D42" i="12" s="1"/>
  <c r="C41" i="12"/>
  <c r="C42" i="12" s="1"/>
  <c r="B41" i="12"/>
  <c r="B42" i="12" s="1"/>
  <c r="G37" i="12"/>
  <c r="G38" i="12" s="1"/>
  <c r="F37" i="12"/>
  <c r="F38" i="12" s="1"/>
  <c r="E37" i="12"/>
  <c r="E38" i="12" s="1"/>
  <c r="D37" i="12"/>
  <c r="D38" i="12" s="1"/>
  <c r="C37" i="12"/>
  <c r="C38" i="12" s="1"/>
  <c r="B37" i="12"/>
  <c r="B38" i="12" s="1"/>
  <c r="G41" i="12"/>
  <c r="G42" i="12" s="1"/>
  <c r="E36" i="12" l="1"/>
  <c r="F36" i="12" s="1"/>
  <c r="C36" i="12" s="1"/>
  <c r="B15" i="1" s="1"/>
  <c r="E44" i="12"/>
  <c r="F44" i="12" s="1"/>
  <c r="C44" i="12" s="1"/>
  <c r="B17" i="1" s="1"/>
  <c r="E40" i="12"/>
  <c r="F40" i="12" s="1"/>
  <c r="C40" i="12" s="1"/>
  <c r="B16" i="1" s="1"/>
  <c r="G71" i="6" l="1"/>
  <c r="G72" i="6" s="1"/>
  <c r="F71" i="6"/>
  <c r="F72" i="6" s="1"/>
  <c r="E71" i="6"/>
  <c r="E72" i="6" s="1"/>
  <c r="D71" i="6"/>
  <c r="D72" i="6" s="1"/>
  <c r="C71" i="6"/>
  <c r="C72" i="6" s="1"/>
  <c r="B71" i="6"/>
  <c r="B72" i="6" s="1"/>
  <c r="G79" i="6"/>
  <c r="G80" i="6" s="1"/>
  <c r="F79" i="6"/>
  <c r="F80" i="6" s="1"/>
  <c r="E79" i="6"/>
  <c r="E80" i="6" s="1"/>
  <c r="D79" i="6"/>
  <c r="D80" i="6" s="1"/>
  <c r="C79" i="6"/>
  <c r="C80" i="6" s="1"/>
  <c r="B79" i="6"/>
  <c r="B80" i="6" s="1"/>
  <c r="G75" i="6"/>
  <c r="G76" i="6" s="1"/>
  <c r="F75" i="6"/>
  <c r="F76" i="6" s="1"/>
  <c r="E75" i="6"/>
  <c r="E76" i="6" s="1"/>
  <c r="D75" i="6"/>
  <c r="D76" i="6" s="1"/>
  <c r="C75" i="6"/>
  <c r="C76" i="6" s="1"/>
  <c r="B75" i="6"/>
  <c r="B76" i="6" s="1"/>
  <c r="G59" i="11"/>
  <c r="G60" i="11" s="1"/>
  <c r="F59" i="11"/>
  <c r="F60" i="11" s="1"/>
  <c r="E59" i="11"/>
  <c r="E60" i="11" s="1"/>
  <c r="D59" i="11"/>
  <c r="D60" i="11" s="1"/>
  <c r="C59" i="11"/>
  <c r="C60" i="11" s="1"/>
  <c r="B59" i="11"/>
  <c r="B60" i="11" s="1"/>
  <c r="G55" i="11"/>
  <c r="G56" i="11" s="1"/>
  <c r="F55" i="11"/>
  <c r="F56" i="11" s="1"/>
  <c r="E55" i="11"/>
  <c r="E56" i="11" s="1"/>
  <c r="D55" i="11"/>
  <c r="D56" i="11" s="1"/>
  <c r="C55" i="11"/>
  <c r="C56" i="11" s="1"/>
  <c r="B55" i="11"/>
  <c r="B56" i="11" s="1"/>
  <c r="G52" i="11"/>
  <c r="F52" i="11"/>
  <c r="E52" i="11"/>
  <c r="D52" i="11"/>
  <c r="C52" i="11"/>
  <c r="B52" i="11"/>
  <c r="E58" i="11" l="1"/>
  <c r="F58" i="11" s="1"/>
  <c r="C58" i="11" s="1"/>
  <c r="B9" i="1" s="1"/>
  <c r="E50" i="11"/>
  <c r="F50" i="11" s="1"/>
  <c r="C50" i="11" s="1"/>
  <c r="B7" i="1" s="1"/>
  <c r="E78" i="6"/>
  <c r="F78" i="6" s="1"/>
  <c r="C78" i="6" s="1"/>
  <c r="B13" i="1" s="1"/>
  <c r="E74" i="6"/>
  <c r="F74" i="6" s="1"/>
  <c r="C74" i="6" s="1"/>
  <c r="B12" i="1" s="1"/>
  <c r="E70" i="6"/>
  <c r="F70" i="6" s="1"/>
  <c r="C70" i="6" s="1"/>
  <c r="B11" i="1" s="1"/>
  <c r="E54" i="11"/>
  <c r="F54" i="11" s="1"/>
  <c r="C54" i="11" s="1"/>
  <c r="B8" i="1" s="1"/>
  <c r="B79" i="4"/>
  <c r="B19" i="4" l="1"/>
  <c r="B58" i="4"/>
  <c r="B57" i="4"/>
  <c r="B59" i="4"/>
  <c r="B60" i="4"/>
  <c r="B56" i="4"/>
  <c r="B39" i="4"/>
  <c r="B38" i="4"/>
  <c r="B37" i="4"/>
  <c r="B36" i="4"/>
  <c r="B40" i="4"/>
  <c r="B90" i="4"/>
  <c r="F7" i="4" s="1"/>
  <c r="F8" i="4" s="1"/>
  <c r="B89" i="4"/>
  <c r="B88" i="4"/>
  <c r="B87" i="4"/>
  <c r="B86" i="4"/>
  <c r="B80" i="4"/>
  <c r="B78" i="4"/>
  <c r="B77" i="4"/>
  <c r="B76" i="4"/>
  <c r="B20" i="4"/>
  <c r="B16" i="4"/>
  <c r="B17" i="4"/>
  <c r="B18" i="4"/>
  <c r="B50" i="4" l="1"/>
  <c r="B49" i="4"/>
  <c r="B46" i="4"/>
  <c r="B47" i="4"/>
  <c r="B48" i="4"/>
  <c r="B54" i="4"/>
  <c r="B55" i="4"/>
  <c r="B53" i="4"/>
  <c r="B52" i="4"/>
  <c r="B51" i="4"/>
  <c r="B44" i="4"/>
  <c r="B43" i="4"/>
  <c r="B42" i="4"/>
  <c r="B41" i="4"/>
  <c r="B45" i="4"/>
  <c r="B33" i="4"/>
  <c r="B32" i="4"/>
  <c r="B31" i="4"/>
  <c r="B35" i="4"/>
  <c r="B34" i="4"/>
  <c r="B30" i="4"/>
  <c r="B29" i="4"/>
  <c r="B26" i="4"/>
  <c r="B27" i="4"/>
  <c r="B28" i="4"/>
  <c r="B13" i="4"/>
  <c r="B11" i="4"/>
  <c r="B14" i="4"/>
  <c r="B12" i="4"/>
  <c r="B15" i="4"/>
  <c r="B82" i="4"/>
  <c r="B81" i="4"/>
  <c r="B85" i="4"/>
  <c r="B84" i="4"/>
  <c r="B83" i="4"/>
  <c r="B25" i="4"/>
  <c r="B23" i="4"/>
  <c r="B22" i="4"/>
  <c r="B21" i="4"/>
  <c r="B24" i="4"/>
  <c r="B5" i="4"/>
  <c r="B4" i="4"/>
  <c r="B1" i="4"/>
  <c r="B3" i="4"/>
  <c r="B2" i="4"/>
  <c r="B72" i="4"/>
  <c r="B73" i="4"/>
  <c r="B71" i="4"/>
  <c r="B75" i="4"/>
  <c r="B74" i="4"/>
  <c r="B62" i="4"/>
  <c r="B64" i="4"/>
  <c r="B61" i="4"/>
  <c r="B65" i="4"/>
  <c r="B63" i="4"/>
  <c r="B70" i="4"/>
  <c r="B66" i="4"/>
  <c r="B67" i="4"/>
  <c r="B69" i="4"/>
  <c r="B68" i="4"/>
  <c r="B8" i="4"/>
  <c r="B6" i="4"/>
  <c r="B7" i="4"/>
  <c r="B10" i="4"/>
  <c r="B9" i="4"/>
</calcChain>
</file>

<file path=xl/sharedStrings.xml><?xml version="1.0" encoding="utf-8"?>
<sst xmlns="http://schemas.openxmlformats.org/spreadsheetml/2006/main" count="626" uniqueCount="477">
  <si>
    <t>N/A</t>
  </si>
  <si>
    <t>1.3 Do no harm</t>
  </si>
  <si>
    <t>1.1 Conserve ecosystems</t>
  </si>
  <si>
    <t>1.2 Science-based project design</t>
  </si>
  <si>
    <t>5.1 Funding integrity</t>
  </si>
  <si>
    <t>NA</t>
  </si>
  <si>
    <t>5.2 Financial Transparency</t>
  </si>
  <si>
    <t>6.1 Project durability</t>
  </si>
  <si>
    <t>6.2 Risk assessments</t>
  </si>
  <si>
    <t>6.3 Risk mitigation</t>
  </si>
  <si>
    <t>AT.OU.1</t>
  </si>
  <si>
    <t>shade</t>
  </si>
  <si>
    <t>value</t>
  </si>
  <si>
    <t>class</t>
  </si>
  <si>
    <t>AT.OU.2</t>
  </si>
  <si>
    <t>class0</t>
  </si>
  <si>
    <t>AT.OU.3</t>
  </si>
  <si>
    <t>class1</t>
  </si>
  <si>
    <t>AT.OU.4</t>
  </si>
  <si>
    <t>AT.OU.5</t>
  </si>
  <si>
    <t>AT.IS.1</t>
  </si>
  <si>
    <t>EE.HL.5</t>
  </si>
  <si>
    <t>actReg</t>
  </si>
  <si>
    <t>AT.IS.2</t>
  </si>
  <si>
    <t>actRegValue</t>
  </si>
  <si>
    <t>AT.IS.3</t>
  </si>
  <si>
    <t>actRegCode</t>
  </si>
  <si>
    <t>AT.IS.4</t>
  </si>
  <si>
    <t>AT.IS.5</t>
  </si>
  <si>
    <t>AT.CN.1</t>
  </si>
  <si>
    <t>AT.CN.2</t>
  </si>
  <si>
    <t>AT.CN.3</t>
  </si>
  <si>
    <t>AT.CN.4</t>
  </si>
  <si>
    <t>AT.CN.5</t>
  </si>
  <si>
    <t>PC.SP.1</t>
  </si>
  <si>
    <t>PC.SP.2</t>
  </si>
  <si>
    <t>PC.SP.3</t>
  </si>
  <si>
    <t>PC.SP.4</t>
  </si>
  <si>
    <t>PC.SP.5</t>
  </si>
  <si>
    <t>PC.SC.1</t>
  </si>
  <si>
    <t>PC.SC.2</t>
  </si>
  <si>
    <t>PC.SC.3</t>
  </si>
  <si>
    <t>PC.SC.4</t>
  </si>
  <si>
    <t>PC.SC.5</t>
  </si>
  <si>
    <t>PC.WC.1</t>
  </si>
  <si>
    <t>PC.WC.2</t>
  </si>
  <si>
    <t>PC.WC.3</t>
  </si>
  <si>
    <t>PC.WC.4</t>
  </si>
  <si>
    <t>PC.WC.5</t>
  </si>
  <si>
    <t>SC.DP.1</t>
  </si>
  <si>
    <t>SC.DP.2</t>
  </si>
  <si>
    <t>SC.DP.3</t>
  </si>
  <si>
    <t>SC.DP.4</t>
  </si>
  <si>
    <t>SC.DP.5</t>
  </si>
  <si>
    <t>SC.DA.1</t>
  </si>
  <si>
    <t>SC.DA.2</t>
  </si>
  <si>
    <t>SC.DA.3</t>
  </si>
  <si>
    <t>SC.DA.4</t>
  </si>
  <si>
    <t>SC.DA.5</t>
  </si>
  <si>
    <t>SC.NU.1</t>
  </si>
  <si>
    <t>SC.NU.2</t>
  </si>
  <si>
    <t>SC.NU.3</t>
  </si>
  <si>
    <t>SC.NU.4</t>
  </si>
  <si>
    <t>SC.NU.5</t>
  </si>
  <si>
    <t>CS.AS.1</t>
  </si>
  <si>
    <t>CS.AS.2</t>
  </si>
  <si>
    <t>CS.AS.3</t>
  </si>
  <si>
    <t>CS.AS.4</t>
  </si>
  <si>
    <t>CS.AS.5</t>
  </si>
  <si>
    <t>CS.AT.1</t>
  </si>
  <si>
    <t>CS.AT.2</t>
  </si>
  <si>
    <t>CS.AT.3</t>
  </si>
  <si>
    <t>CS.AT.4</t>
  </si>
  <si>
    <t>CS.AT.5</t>
  </si>
  <si>
    <t>CS.SM.1</t>
  </si>
  <si>
    <t>CS.SM.2</t>
  </si>
  <si>
    <t>CS.SM.3</t>
  </si>
  <si>
    <t>CS.SM.4</t>
  </si>
  <si>
    <t>CS.SM.5</t>
  </si>
  <si>
    <t>EF.PR.1</t>
  </si>
  <si>
    <t>EF.PR.2</t>
  </si>
  <si>
    <t>EF.PR.3</t>
  </si>
  <si>
    <t>EF.PR.4</t>
  </si>
  <si>
    <t>EF.PR.5</t>
  </si>
  <si>
    <t>EF.HA.1</t>
  </si>
  <si>
    <t>EF.HA.2</t>
  </si>
  <si>
    <t>EF.HA.3</t>
  </si>
  <si>
    <t>EF.HA.4</t>
  </si>
  <si>
    <t>EF.HA.5</t>
  </si>
  <si>
    <t>EF.RS.1</t>
  </si>
  <si>
    <t>EF.RS.2</t>
  </si>
  <si>
    <t>EF.RS.3</t>
  </si>
  <si>
    <t>EF.RS.4</t>
  </si>
  <si>
    <t>EF.RS.5</t>
  </si>
  <si>
    <t>EE.LF.1</t>
  </si>
  <si>
    <t>EE.LF.2</t>
  </si>
  <si>
    <t>EE.LF.3</t>
  </si>
  <si>
    <t>EE.LF.4</t>
  </si>
  <si>
    <t>EE.LF.5</t>
  </si>
  <si>
    <t>EE.GF.1</t>
  </si>
  <si>
    <t>EE.GF.2</t>
  </si>
  <si>
    <t>EE.GF.3</t>
  </si>
  <si>
    <t>EE.GF.4</t>
  </si>
  <si>
    <t>EE.GF.5</t>
  </si>
  <si>
    <t>EE.HL.1</t>
  </si>
  <si>
    <t>EE.HL.2</t>
  </si>
  <si>
    <t>EE.HL.3</t>
  </si>
  <si>
    <t>EE.HL.4</t>
  </si>
  <si>
    <t>5.3 Agreements &amp; contracts</t>
  </si>
  <si>
    <t>https://oceanriskalliance.org/resource/launching-the-high-quality-blue-carbon-practitioners-guide/</t>
  </si>
  <si>
    <t>2.1 Social safeguards:</t>
  </si>
  <si>
    <t>2.2 Inclusive project design:</t>
  </si>
  <si>
    <t>2.3 Community equity:</t>
  </si>
  <si>
    <t>3.1 Appropriate interventions:</t>
  </si>
  <si>
    <t>3.2 Local Ecological Knowledge:</t>
  </si>
  <si>
    <t>3.3 Adaptive Management:</t>
  </si>
  <si>
    <t>4.1 Local and contextual:</t>
  </si>
  <si>
    <t>4.2 Local partnerships:</t>
  </si>
  <si>
    <t>4.3 Advance policy:</t>
  </si>
  <si>
    <t>Principios del carbono azul de alta calidad: Rueda de progreso</t>
  </si>
  <si>
    <t>Instrucciones de uso:</t>
  </si>
  <si>
    <t>Comience con la ficha 1.0 Salvaguardar la naturaleza.</t>
  </si>
  <si>
    <t xml:space="preserve">Seleccione la primera columna en la que el proyecto cumple todos los criterios pertinentes introduciendo un 1 en la línea inferior. Si el proyecto no cumple todos los criterios pertinentes, seleccione la columna de la izquierda. </t>
  </si>
  <si>
    <t xml:space="preserve">Tenga cuidado de introducir sólo un 1 por línea. Todas las demás celdas de una línea deben dejarse en blanco. </t>
  </si>
  <si>
    <t>Repita el procedimiento para las 6 hojas y, a continuación, vaya a la pestaña "Formulario de evaluación" y haga clic en "Actualizar rueda"</t>
  </si>
  <si>
    <t>Si desea más información o encontrar recursos de apoyo para la aplicación de cualquiera de los principios de esta herramienta, descargue aquí la versión 1.0 de la Guía del profesional del carbono azul de alta calidad:</t>
  </si>
  <si>
    <t xml:space="preserve">Todos los números de sección de las orientaciones coinciden con los de esta herramienta, y al final de cada capítulo figuran listas de productos de apoyo. </t>
  </si>
  <si>
    <t>Agradecemos sus comentarios sobre la versión 1.0. Dirija sus consultas a HQBC@oceanriskalliance.org</t>
  </si>
  <si>
    <t>1.0 Salvaguardar la naturaleza</t>
  </si>
  <si>
    <t>1.1 Conservar los ecosistemas intactos de nuestro planeta</t>
  </si>
  <si>
    <t>Categoría</t>
  </si>
  <si>
    <t xml:space="preserve">- El proyecto no lleva a cabo ninguna actividad de divulgación externa ni discute los servicios de conservación y ecosistema recibidos con los participantes en el proyecto.
</t>
  </si>
  <si>
    <t>- El diseño del proyecto incluye actividades para discutir la importancia del ecosistema objetivo con / a los participantes del proyecto pero no externamente
- Los vínculos entre la conservación y los beneficios para la comunidad son genéricos y no reflejan el contexto del proyecto o los conocimientos ecológicos locales.</t>
  </si>
  <si>
    <t>- El diseño del proyecto incluye actividades para compartir la comprensión de la importancia del ecosistema objetivo con los participantes en el proyecto. 
- Las actividades de divulgación externa -cuando son factibles- promueven la conservación pero no establecen ninguna relación con la prestación de servicios ecosistémicos.</t>
  </si>
  <si>
    <t xml:space="preserve">- El diseño del proyecto incluye actividades para debatir la importancia del ecosistema objetivo con las comunidades, y fomenta la capacidad de la comunidad para enseñar a otros. 
- En la medida de lo posible, las actividades de divulgación incluyen la vinculación de la conservación con la prestación de servicios ecosistémicos que proporcionen beneficios tangibles y reflejen los conocimientos ecológicos locales.  </t>
  </si>
  <si>
    <t xml:space="preserve">- Lleva a cabo actividades de divulgación que vinculan la conservación a la prestación de servicios ecosistémicos, que proporcionan beneficios tangibles y reflejan los conocimientos ecológicos locales
- Sensibilizar sobre la importancia de los ecosistemas de carbono azul a diversas partes interesadas, como autoridades locales, pescadores y comunidades. </t>
  </si>
  <si>
    <t>Selección</t>
  </si>
  <si>
    <t>- Es probable que los esfuerzos de conservación y restauración mejoren algo la diversidad y/o la integridad de los ecosistemas, pero estas mejoras no pueden documentarse porque no hay datos de referencia.
- Los objetivos de biodiversidad no están integrados en los objetivos del proyecto.</t>
  </si>
  <si>
    <t>- La conservación y restauración de la diversidad e integridad de los ecosistemas ha dado lugar a cambios positivos observables, pero el proyecto no dispone de datos de referencia a nivel local para realizar comparaciones.
- Los objetivos de biodiversidad no están integrados en los objetivos del proyecto.</t>
  </si>
  <si>
    <t>- La conservación y restauración de la diversidad e integridad de los ecosistemas ha dado lugar a mejoras demostradas, pero los datos de referencia sólo incluyen especies de flora/árboles.
- Los objetivos de biodiversidad para la vegetación de manglar seleccionada se incluyen en los objetivos del proyecto.</t>
  </si>
  <si>
    <t>- Su objetivo es conservar y restaurar plenamente la diversidad e integridad de los ecosistemas con mejoras demostradas en comparación con los valores de referencia iniciales para la flora y la fauna.
- Los objetivos del proyecto incluyen metas de biodiversidad para la vegetación y la fauna de los manglares.</t>
  </si>
  <si>
    <t>- Intentar conservar plenamente la biodiversidad y la integridad de los ecosistemas intactos a partir de datos de referencia rigurosos.
- Integrar en los objetivos del proyecto metas de biodiversidad específicas, mensurables, ambiciosas, realistas y sujetas a plazos.</t>
  </si>
  <si>
    <t>- No existe un programa de seguimiento exhaustivo de la biodiversidad clave.
- No hay confirmación de la presencia o ausencia de especies amenazadas.</t>
  </si>
  <si>
    <t xml:space="preserve">- El programa de seguimiento se centra en el éxito de la recuperación/cobertura de copas, pero incluye algunos datos sobre la biodiversidad de la flora.
- Las especies amenazadas, las especies indicadoras o las especies comerciales no se tienen en cuenta en el diseño ni en el seguimiento del proyecto. 
</t>
  </si>
  <si>
    <t>- Programa de seguimiento de la diversidad de flora/arbolado relacionado con los objetivos de restauración/conservación.
- Identificación de especies prioritarias para la conservación.
- Los datos se comparten externamente, son accesibles al público o se publican.</t>
  </si>
  <si>
    <t>- Programa de seguimiento específico relacionado con los objetivos de restauración/conservación más una biodiversidad clave seleccionada (flora/árboles, especies amenazadas, especies indicadoras o especies comerciales).
- Los datos se comparten externamente, se hacen públicos o se publican.</t>
  </si>
  <si>
    <t>- Poner en marcha programas exhaustivos de seguimiento de la biodiversidad (por ejemplo, especies amenazadas, especies indicadoras o especies comerciales).
- Identificar las especies prioritarias para la conservación.
- Garantizar la transparencia de los datos y aumentar los conocimientos científicos compartiéndolos públicamente.</t>
  </si>
  <si>
    <t>1.2 Diseñar proyectos de acuerdo con protocolos de restauración ecológica con base científica</t>
  </si>
  <si>
    <t>- El diseño del proyecto no se basa en ninguna de las mejores prácticas aceptadas.
- Los planes de ejecución no se revisan con los participantes en el proyecto y las partes interesadas 
- No se han incluido orientaciones externas</t>
  </si>
  <si>
    <t>- El diseño del proyecto no se basa en ninguna de las mejores prácticas aceptadas.
-Los planes de ejecución han sido revisados por los participantes en el proyecto y se ha incorporado una retroalimentación limitada.
- No se han incluido orientaciones externas</t>
  </si>
  <si>
    <t>- El diseño del proyecto se basa en uno o más protocolos ampliamente aceptados como mejores prácticas y alineados con el contexto del proyecto.
- Los planes de ejecución han sido revisados por los participantes en el proyecto y las partes interesadas, y se han incorporado sus comentarios.
- El diseño del proyecto se ha compartido para su revisión u orientación por terceros/expertos.</t>
  </si>
  <si>
    <t>- El diseño del proyecto se basa en uno o varios protocolos ampliamente aceptados como mejores prácticas y adaptados al contexto del proyecto. 
-Los planes de ejecución se han diseñado conjuntamente con los participantes en el proyecto y se han incorporado los comentarios de las partes interesadas. 
- El equipo del proyecto ha recibido formación sobre el diseño y la ejecución del proyecto.</t>
  </si>
  <si>
    <r>
      <t>- El diseño del proyecto se basa en uno o varios protocolos ampliamente aceptados como mejores prácticas y alineados con el contexto del proyecto.
- Trabajar con los participantes en el proyecto y las partes interesadas para desarrollar planes de ejecución e incorporar sus comentarios.
- Someter el diseño del proyecto a la revisión de un tercero/experto y/o a consulta pública.</t>
    </r>
    <r>
      <rPr>
        <sz val="12"/>
        <rFont val="Calibri Light"/>
        <family val="2"/>
        <scheme val="major"/>
      </rPr>
      <t xml:space="preserve">- El equipo del proyecto ha recibido formación en diseño y ejecución de proyectos en consonancia con las mejores prácticas modernas. </t>
    </r>
  </si>
  <si>
    <t xml:space="preserve">- Los objetivos de diseño del proyecto no se basan en el uso de un lugar de referencia, las condiciones históricas del lugar u otras pruebas científicas. 
- El proyecto no tiene en cuenta los conocimientos ecológicos locales. 
</t>
  </si>
  <si>
    <t xml:space="preserve">- Los objetivos de diseño del proyecto se basan en lugares de referencia o en las condiciones históricas del lugar.
- Los conocimientos ecológicos locales se incluyen de manera informal. 
</t>
  </si>
  <si>
    <t>Los objetivos de diseño del proyecto se basan en las condiciones históricas del lugar y en uno de los siguientes elementos: 
- Lugares de referencia
- Conocimientos locales
- Pruebas científicas relevantes a nivel local</t>
  </si>
  <si>
    <t>Los objetivos de diseño del proyecto se basan en las condiciones históricas del lugar y en dos de los siguientes elementos: 
- Lugares de referencia
- Conocimientos locales (incluidos los conocimientos ecológicos tradicionales) y diseño integrador (incluida la participación).
- Pruebas científicas relevantes a nivel local revisadas por expertos</t>
  </si>
  <si>
    <r>
      <rPr>
        <sz val="12"/>
        <color rgb="FF000000"/>
        <rFont val="Calibri Light"/>
        <family val="2"/>
        <scheme val="major"/>
      </rPr>
      <t>Los objetivos de diseño del proyecto se basan en todo lo siguiente: 
- Lugares de referencia
- Condiciones históricas del lugar</t>
    </r>
    <r>
      <rPr>
        <sz val="12"/>
        <rFont val="Calibri Light"/>
        <family val="2"/>
        <scheme val="major"/>
      </rPr>
      <t xml:space="preserve">Los conocimientos locales (incluidos los conocimientos ecológicos tradicionales) </t>
    </r>
    <r>
      <rPr>
        <sz val="12"/>
        <color rgb="FF000000"/>
        <rFont val="Calibri Light"/>
        <family val="2"/>
        <scheme val="major"/>
      </rPr>
      <t xml:space="preserve">y el </t>
    </r>
    <r>
      <rPr>
        <sz val="12"/>
        <rFont val="Calibri Light"/>
        <family val="2"/>
        <scheme val="major"/>
      </rPr>
      <t>diseño</t>
    </r>
    <r>
      <rPr>
        <sz val="12"/>
        <color rgb="FF000000"/>
        <rFont val="Calibri Light"/>
        <family val="2"/>
        <scheme val="major"/>
      </rPr>
      <t xml:space="preserve">integrador </t>
    </r>
    <r>
      <rPr>
        <sz val="12"/>
        <rFont val="Calibri Light"/>
        <family val="2"/>
        <scheme val="major"/>
      </rPr>
      <t>(incluida la participación)</t>
    </r>
    <r>
      <rPr>
        <sz val="12"/>
        <color rgb="FF000000"/>
        <rFont val="Calibri Light"/>
        <family val="2"/>
        <scheme val="major"/>
      </rPr>
      <t xml:space="preserve">
- Pruebas científicas relevantes a nivel local revisadas por expertos</t>
    </r>
  </si>
  <si>
    <t xml:space="preserve">- Las tendencias locales en la extensión de los ecosistemas, los cambios en el uso del suelo y las influencias aguas arriba no se basan en datos espaciales ni se tienen en cuenta a la hora de seleccionar las intervenciones.
</t>
  </si>
  <si>
    <t>- A la hora de seleccionar las intervenciones, se tienen en cuenta los cambios locales en el uso del suelo y las influencias cercanas aguas arriba, pero no se confirman mediante cartografía por satélite u otras observaciones a distancia.</t>
  </si>
  <si>
    <t>- Los datos de teledetección, como las imágenes por satélite, se utilizan para cartografiar el lugar y seleccionar los protocolos de intervención.
- No se incluyen las influencias aguas arriba que afectan al lugar del proyecto, las tendencias en la extensión del ecosistema o los cambios en el uso del suelo.</t>
  </si>
  <si>
    <t>Utilización de la teledetección para:
- Identificar posibles influencias aguas arriba que afecten al emplazamiento del proyecto.
- Apoyar la selección de protocolos de intervención adecuados.</t>
  </si>
  <si>
    <r>
      <rPr>
        <sz val="12"/>
        <rFont val="Calibri Light"/>
        <family val="2"/>
        <scheme val="major"/>
      </rPr>
      <t>Utilización de</t>
    </r>
    <r>
      <rPr>
        <sz val="12"/>
        <color rgb="FF000000"/>
        <rFont val="Calibri Light"/>
        <family val="2"/>
        <scheme val="major"/>
      </rPr>
      <t>la teledetección para:
- Observar e interpretar las tendencias locales en la extensión de los ecosistemas y los cambios en el uso del suelo
- Identificar posibles influencias aguas arriba que afecten al lugar del proyecto
- Apoyar la selección de protocolos de intervención adecuados.</t>
    </r>
  </si>
  <si>
    <t>- El proyecto no tiene en cuenta
    - los requisitos hidrológicos
    - Requisitos del sustrato
    - la salinidad
- Enfoques de intervención no diseñados para apoyar la recuperación de un ecosistema biodiverso (por ejemplo, plantación en cuadrícula, líneas rectas)</t>
  </si>
  <si>
    <t>- El diseño del proyecto utiliza datos parciales para:
    - requisitos hidrológicos
    - Requisitos del sustrato
    - Salinidad
- Enfoques de intervención no diseñados para apoyar la recuperación de un ecosistema biodiverso, pero más adecuados a las condiciones del lugar y con mayor índice de éxito.</t>
  </si>
  <si>
    <t>- El proyecto ha cartografiado la hidrología, el sustrato o la salinidad del lugar.
- Las intervenciones primarias se centran en la plantación de una o dos especies adecuadas de plantas o hierbas marinas basándose en los datos del lugar.
- Evita el enfoque de plantación o intervenciones que afecten negativamente a la hidrología.</t>
  </si>
  <si>
    <t>- El proyecto ha cartografiado la hidrología, el sustrato y la salinidad del lugar.
- Las intervenciones primarias tienen en cuenta procesos naturales como la hidrología, la sedimentación y la salinidad: por ejemplo, la reapertura de canales, el aporte de sedimentos y/o la reducción de la erosión, el restablecimiento de los aportes de agua dulce.
- Plantación selectiva o complementaria utilizando especies o métodos adecuados basados en los datos del lugar.</t>
  </si>
  <si>
    <t>- Tener en cuenta los requisitos hidrológicos
y sedimentos.
- Utilizar especies adecuadas para la restauración,
así como procesos naturales de transición.
- Los planes del proyecto tienen como objetivo apoyar la recuperación o
mantenimiento de un ecosistema biodiverso.</t>
  </si>
  <si>
    <t>1.3 No hacer daño</t>
  </si>
  <si>
    <t>- Los proyectos de restauración o forestación utilizan un diseño de plantación de monocultivo que reduce la biodiversidad local. 
- Las actividades del proyecto incluyen la conversión de sistemas existentes sin un razonamiento claro ni una evaluación del impacto
- El proyecto planta especies invasoras o no autóctonas.</t>
  </si>
  <si>
    <t>- Los proyectos de restauración o forestación utilizan un diseño de plantación de monocultivo que reduce la biodiversidad local. 
- Las actividades del proyecto que incluyen la conversión de los sistemas existentes se basan en un razonamiento claro y en la comprensión de los impactos
- El proyecto trabaja únicamente con especies autóctonas.
- Los efectos secundarios sobre las condiciones medioambientales actuales debidos a la ejecución del proyecto no se evalúan formalmente en función del riesgo. 
- No se tienen en cuenta las emisiones derivadas de la ejecución del proyecto</t>
  </si>
  <si>
    <t>- El diseño del proyecto evita eficazmente la pérdida de biodiversidad.
- Cualquier actividad que incluya la reconversión de los sistemas existentes se basa en un razonamiento claro y en una evaluación del impacto.
- No se introducen especies invasoras o no autóctonas.
- La reducción de la calidad del agua, el aumento de la erosión, la sedimentación perjudicial u otros efectos secundarios de la ejecución del proyecto son probablemente de bajo impacto sobre la base del diseño del proyecto, pero no se evalúan formalmente los riesgos. 
- Las emisiones derivadas de la ejecución del proyecto no se consideran</t>
  </si>
  <si>
    <t>- El diseño del proyecto evita eficazmente la pérdida de biodiversidad
- El proyecto minimiza la pérdida de hábitats, cualquier conversión se basa en una evaluación de impacto.
- No se introducen especies invasoras o no autóctonas
- Evita la reducción de la calidad del agua, el aumento de la erosión, la sedimentación perjudicial u otros efectos secundarios de la ejecución del proyecto. 
- No se tienen en cuenta las emisiones derivadas de la ejecución del proyecto</t>
  </si>
  <si>
    <t>- Diseñar actividades que eviten eficazmente la pérdida de biodiversidad.
- Minimiza la pérdida o conversión de hábitats.
- Prohíbe la introducción de especies invasoras o alóctonas.
- Evita la reducción de la calidad del agua, el aumento de la erosión o los niveles perjudiciales de sedimentación.
- No aumenta las emisiones netas.</t>
  </si>
  <si>
    <t>- No tiene en cuenta el impacto de la ejecución del proyecto en las zonas o ecosistemas adyacentes</t>
  </si>
  <si>
    <t>- La ejecución del proyecto está diseñada para minimizar los impactos en las zonas adyacentes, pero los impactos no se controlan fuera de los límites del proyecto.
- El proyecto no tiene en cuenta ni controla los impactos aguas arriba o aguas abajo más allá de las zonas inmediatamente adyacentes.</t>
  </si>
  <si>
    <t>- En la medida de lo posible, se controlan las zonas o ecosistemas adyacentes en caso de impacto negativo de la ejecución del proyecto
- La ejecución del proyecto está diseñada para mitigar los impactos negativos en las zonas adyacentes
- El plan de seguimiento del proyecto no incluye los impactos aguas abajo de la aplicación más allá de las zonas adyacentes
- Los proyectos de acreditación supervisan las zonas colindantes en busca de fugas/desplazamiento de actividades.</t>
  </si>
  <si>
    <t>- En la medida de lo posible, se controlan las zonas o ecosistemas adyacentes en caso de que la ejecución del proyecto tenga repercusiones negativas.
- La ejecución del proyecto está diseñada para mitigar los impactos negativos en las zonas adyacentes.
- Los planes de seguimiento del proyecto incluyen los impactos aguas abajo de la ejecución más allá de las zonas inmediatamente adyacentes.
- El proyecto supervisa las zonas colindantes en busca de fugas/desplazamiento de actividades.</t>
  </si>
  <si>
    <t>- Durante la planificación se han identificado las zonas adyacentes o aguas abajo que pueden verse afectadas por la ejecución del proyecto.
- La ejecución del proyecto está diseñada para mitigar los impactos negativos sobre los ecosistemas vecinos y aguas abajo.
- En la medida de lo posible, la mejora de la gestión de las zonas o ecosistemas vecinos se integra en los planes y el presupuesto del proyecto.
- El proyecto vigila las zonas vecinas en busca de fugas/desplazamiento de actividades.</t>
  </si>
  <si>
    <t>PRINCIPIO DE CALIDAD</t>
  </si>
  <si>
    <t>NIVEL DE RECUPERACIÓN (1-5)</t>
  </si>
  <si>
    <t>PRUEBAS JUSTIFICATIVAS</t>
  </si>
  <si>
    <t>PRINCIPIO 1. Salvaguardar la naturaleza</t>
  </si>
  <si>
    <t>Conservar los ecosistemas</t>
  </si>
  <si>
    <t>Diseño de proyectos basados en la ciencia</t>
  </si>
  <si>
    <t>No hacer daño</t>
  </si>
  <si>
    <t>PRINCIPIO 2. Capacitar a las personas</t>
  </si>
  <si>
    <t>Protección social</t>
  </si>
  <si>
    <t>Diseño inclusivo</t>
  </si>
  <si>
    <t>Equidad comunitaria</t>
  </si>
  <si>
    <t>PRINCIPIO 3.Emplear buenas prácticas</t>
  </si>
  <si>
    <t>Utilizar los mejores conocimientos disponibles</t>
  </si>
  <si>
    <t>Incorporar los conocimientos locales</t>
  </si>
  <si>
    <t>Gestión adaptativa</t>
  </si>
  <si>
    <t>PRINCIPIO 4. Actuar local y contextualmente</t>
  </si>
  <si>
    <t>Diseño acorde con el contexto local</t>
  </si>
  <si>
    <t>Colaboración con socios locales</t>
  </si>
  <si>
    <t>Comprometerse con la política</t>
  </si>
  <si>
    <t>PRINCIPIO 5. Capital de alta integridad</t>
  </si>
  <si>
    <t>Integridad de la financiación</t>
  </si>
  <si>
    <t>Transparencia financiera</t>
  </si>
  <si>
    <t>Acuerdos y contratos justos</t>
  </si>
  <si>
    <t>Durabilidad del proyecto</t>
  </si>
  <si>
    <t>Evaluaciones de riesgos realizadas</t>
  </si>
  <si>
    <t>Reducción de riesgos</t>
  </si>
  <si>
    <t>EVALUACIÓN PERIÓDICA DE LA CALIDAD DE LOS PROYECTOS - PRINCIPIOS Y ORIENTACIONES DEL CARBONO AZUL DE ALTA CALIDAD GUÍA DEL PROFESIONAL</t>
  </si>
  <si>
    <t xml:space="preserve">ASESOR: </t>
  </si>
  <si>
    <t xml:space="preserve">SITIO: </t>
  </si>
  <si>
    <t xml:space="preserve">FECHA:  </t>
  </si>
  <si>
    <t>2.0 Capacitar a las personas</t>
  </si>
  <si>
    <t>2.1 Salvaguardias sociales</t>
  </si>
  <si>
    <t>2.1.1 Garantizar que se establece el Consentimiento Libre, Previo e Informado (CLPI)</t>
  </si>
  <si>
    <t>- No se llevó a cabo ningún proceso formal de CLPI.
- No hay requisitos legales en torno al CLPI necesarios para adquirir/gestionar el emplazamiento.
- No hay objetivos en torno a la representación de las partes interesadas/comunidad en la toma de decisiones.</t>
  </si>
  <si>
    <t>- Se llevó a cabo un proceso informal de CLPI.
- No hay planes para continuar con el proceso de CLPI durante la vida del proyecto.
- No se necesitan requisitos legales en torno al CLPI para adquirir/gestionar el emplazamiento.
- Se ha consultado a las partes interesadas/la comunidad, pero no se ha otorgado poder de decisión.</t>
  </si>
  <si>
    <t xml:space="preserve">- Se ha llevado a cabo un proceso formal de CLPI.
- Se cumplen todos los requisitos legales. 
- Se llevó un registro escrito del proceso de CLPI.
</t>
  </si>
  <si>
    <t>- El proyecto llevó a cabo una consulta completa e inclusiva y un proceso de consentimiento libre, previo e informado (CLPI) de acuerdo con las directrices de la FAO.
- Los procesos de CLPI se actualizan a intervalos necesarios a lo largo de la vida del proyecto.
- El proyecto cumple o supera cualquier requisito legal mínimo
- Se mantuvo un registro escrito del proceso de CLPI y está a disposición de todos los participantes en el proyecto.</t>
  </si>
  <si>
    <t>- El proyecto llevó a cabo una consulta completa e inclusiva y un proceso de CLPI de acuerdo con las directrices de la FAO.
- Los procesos de CLPI se actualizan a intervalos necesarios a lo largo de la vida del proyecto.
- El proyecto cumple o supera cualquier requisito legal mínimo
- Se mantuvo un registro escrito del proceso de CLPI y todas las partes tienen copias en los idiomas apropiados, a libre disposición de las partes interesadas.</t>
  </si>
  <si>
    <t xml:space="preserve">N/A: Los lugares del proyecto no se utilizan, ni se accede a ellos, ni están próximos a ninguna comunidad u otros grupos de usuarios. </t>
  </si>
  <si>
    <t>Puntuación</t>
  </si>
  <si>
    <t xml:space="preserve">- El consentimiento se dio verbalmente y no está respaldado por una propuesta de proyecto refrendada. 
- No hubo observación ni apoyo de terceros, las negociaciones pueden no haber sido equilibradas. 
- El promotor del proyecto compartió una información mínima sin que estuvieran representados puntos de vista opuestos o alternativos. </t>
  </si>
  <si>
    <t xml:space="preserve">- El consentimiento a una propuesta de proyecto se dio por escrito.
- No hubo observación ni apoyo de terceros, las negociaciones pueden no haber estado bien equilibradas. 
- El promotor del proyecto compartió una información mínima sin que estuvieran representados puntos de vista opuestos o alternativos. </t>
  </si>
  <si>
    <t>- El consentimiento se dio por escrito a una propuesta de proyecto acordada mutuamente.
- No se ofreció observación ni apoyo de terceros, no se tuvieron en cuenta las capacidades de negociación, pero se llegó a un acuerdo de buena fe.
- Todos los participantes tuvieron acceso a toda la información necesaria para tomar una decisión con conocimiento de causa.</t>
  </si>
  <si>
    <t>- El consentimiento se dio por escrito a una propuesta de proyecto acordada mutuamente.
- Todos los participantes tienen las habilidades necesarias para negociar eficazmente, o acceso a la ayuda de un tercero neutral en caso necesario.
- Todos los participantes tuvieron acceso a toda la información necesaria para tomar una decisión con conocimiento de causa.</t>
  </si>
  <si>
    <r>
      <t>El consentimiento se dio por escrito a una</t>
    </r>
    <r>
      <rPr>
        <sz val="12"/>
        <color theme="1"/>
        <rFont val="Calibri Light"/>
        <family val="2"/>
        <scheme val="major"/>
      </rPr>
      <t xml:space="preserve"> propuesta de proyecto</t>
    </r>
    <r>
      <rPr>
        <sz val="12"/>
        <rFont val="Calibri Light"/>
        <family val="2"/>
        <scheme val="major"/>
      </rPr>
      <t>elaborada de</t>
    </r>
    <r>
      <rPr>
        <sz val="11"/>
        <color theme="1"/>
        <rFont val="Calibri"/>
        <family val="2"/>
        <scheme val="minor"/>
      </rPr>
      <t>mutuo</t>
    </r>
    <r>
      <rPr>
        <sz val="12"/>
        <color theme="1"/>
        <rFont val="Calibri Light"/>
        <family val="2"/>
        <scheme val="major"/>
      </rPr>
      <t xml:space="preserve"> acuerdo.
- Todos los participantes tienen las habilidades necesarias para poder negociar eficazmente, o acceso al apoyo de una tercera parte neutral en caso necesario.
- Todos los participantes tuvieron acceso a toda la información necesaria, incluidos los puntos de vista opuestos o alternativos, para tomar una decisión con conocimiento de causa.</t>
    </r>
  </si>
  <si>
    <t>2.1.2 Garantizar una participación integradora</t>
  </si>
  <si>
    <t xml:space="preserve">- No se tienen en cuenta los procesos de compromiso social ni las normas sociales. El proyecto ha obtenido el permiso para operar y no se ha implicado más con las comunidades potencialmente afectadas u otras partes interesadas. </t>
  </si>
  <si>
    <t>- El compromiso social y los procesos de salvaguarda del proyecto se basan en puntos de vista externos y no están informados por los miembros del equipo o los socios locales. 
- Los miembros del equipo contratados localmente comprenden las normas sociales y culturales locales, pero no están incluidos en las decisiones de gestión del proyecto.
- El proyecto no realiza esfuerzos especiales para garantizar la inclusión de los grupos minoritarios en los procesos de compromiso social.
- Los conocimientos ecológicos locales y tradicionales pueden incluirse en el diseño del proyecto, pero no se reconocen formalmente.</t>
  </si>
  <si>
    <t>- El compromiso social del proyecto y los procesos de salvaguarda están efectivamente informados y facilitados por miembros del equipo o socios contratados localmente.
- Los equipos y socios locales comprenden las normas sociales y culturales locales y dan prioridad a la seguridad de los participantes y del personal.
- El proyecto ha identificado diferentes grupos dentro de la comunidad, incluidos los grupos minoritarios, e invita a participar en las reuniones comunitarias y en las actividades del proyecto.
- El diseño del proyecto reconoce e incorpora los conocimientos ecológicos locales y tradicionales.</t>
  </si>
  <si>
    <t>- El proyecto emplea al menos a un miembro cualificado en los procesos pertinentes de compromiso social y salvaguardia.
- Todos los equipos y socios locales comprenden claramente y son sensibles a las normas sociales y culturales locales y dan prioridad a la seguridad de los participantes y del personal.
- El proyecto ha identificado diferentes grupos dentro de la comunidad, incluidos los grupos minoritarios, y toma las medidas adecuadas para facilitar su participación en las reuniones comunitarias y en las actividades del proyecto.
- Los conocimientos ecológicos locales y tradicionales de los pueblos indígenas y las comunidades locales se incluyen de forma colaborativa en el diseño y la ejecución del proyecto.</t>
  </si>
  <si>
    <r>
      <rPr>
        <sz val="12"/>
        <rFont val="Calibri Light"/>
        <family val="2"/>
        <scheme val="major"/>
      </rPr>
      <t>El proyecto emplea</t>
    </r>
    <r>
      <rPr>
        <sz val="12"/>
        <color theme="1"/>
        <rFont val="Calibri Light"/>
        <family val="2"/>
        <scheme val="major"/>
      </rPr>
      <t>equipos interdisciplinarios que incluyen a miembros cualificados en los procesos pertinentes de compromiso social y salvaguardia.
- El proyecto tiene una clara comprensión y es sensible a las normas sociales y culturales locales y da prioridad a la seguridad de los participantes y del personal.
- El proyecto ha identificado diferentes grupos dentro de la comunidad, incluidos los grupos minoritarios, y toma las medidas adecuadas para facilitar su participación en las reuniones comunitarias y en las actividades del proyecto.
- Garantizar que los conocimientos ecológicos locales y tradicionales de los Pueblos Indígenas y las comunidades locales estén en el centro de los proyectos a través de un enfoque colaborativo.</t>
    </r>
  </si>
  <si>
    <t>- Los procesos de compromiso social son ad hoc y no se tienen en cuenta las normas sociales.</t>
  </si>
  <si>
    <t>- Los procesos de compromiso social siguen un plan, pero sin referencia a ninguna guía de buenas prácticas publicada ni a una norma social certificadora.
- Se mantienen registros para uso interno, pero la información externa es mínima.</t>
  </si>
  <si>
    <t xml:space="preserve">- Los procesos de compromiso social se diseñan y ejecutan de acuerdo con las mejores prácticas publicadas.
- Los procesos de compromiso social están claramente documentados y se revisan periódicamente, pero los métodos utilizados y los resultados no se comparten externamente. </t>
  </si>
  <si>
    <t>- Los procesos de compromiso social se diseñan, supervisan y comunican de acuerdo con las mejores prácticas publicadas.
- Los procesos de compromiso social están claramente documentados, incluidos los registros de asistencia a reuniones y actividades, y se revisan y adaptan periódicamente para garantizar una participación inclusiva y segura.</t>
  </si>
  <si>
    <t>- Los procesos de compromiso social se diseñan, supervisan e informan de acuerdo con las mejores prácticas publicadas y certificadas por una norma social como Verra CCB o PV Climate.</t>
  </si>
  <si>
    <t>2.1.3 Garantizar que todos los titulares de derechos y partes interesadas dispongan de mecanismos de retroalimentación, rendición de cuentas y reclamación.</t>
  </si>
  <si>
    <t xml:space="preserve">- No existe un mecanismo formal de reclamación, el proyecto sólo utiliza la retroalimentación informal.
</t>
  </si>
  <si>
    <t xml:space="preserve">- Existe un mecanismo de información y reclamación, pero no se le da prioridad y es posible que no todos los participantes en el proyecto conozcan su existencia o sepan cómo utilizarlo.
- Existen y funcionan estructuras informales de información y reuniones de las partes interesadas.
</t>
  </si>
  <si>
    <t>- Se comunica claramente a todas las partes que participan en las actividades del proyecto la existencia de un mecanismo de información y reclamación y cómo utilizarlo.
- Existen y funcionan estructuras informales de retroalimentación y reuniones con las partes interesadas.
- Los mecanismos de información y reclamación se ajustan a las normas internacionales de derechos humanos.</t>
  </si>
  <si>
    <t>- La existencia de un mecanismo de información y reclamación, su funcionamiento y la forma de utilizarlo se comunican claramente a todas las partes que participan en las actividades del proyecto.
- Existen y funcionan estructuras informales de retroalimentación y reuniones con las partes interesadas.
- Los mecanismos de información y reclamación se revisan y actualizan periódicamente para garantizar que siguen siendo eficaces y acordes con las normas internacionales de derechos humanos.</t>
  </si>
  <si>
    <t>- La existencia de un mecanismo de información y reclamación, su funcionamiento y la forma de utilizarlo se comunican claramente a todas las partes que participan en las actividades del proyecto o que pueden verse afectadas por ellas.
- Los mecanismos de información y reclamación se revisan y actualizan periódicamente para garantizar que siguen siendo eficaces y acordes con las normas internacionales de derechos humanos.</t>
  </si>
  <si>
    <t>- No se ha considerado ni aplicado un mecanismo de reclamación.
-No existe un proceso de apelación de terceros.
- Es posible que los registros no se conserven de forma estructurada.</t>
  </si>
  <si>
    <t>- Existe un mecanismo formal de reclamación, pero con una sola vía de comunicación.
- Existe un proceso de apelación ante terceros, pero no es del todo claro ni accesible.
- Se conservan algunos registros escritos.</t>
  </si>
  <si>
    <t>- El mecanismo de reclamación incluye una vía de comunicación que se considera accesible o equitativa para todos los participantes en el proyecto.
- El mecanismo cuenta con pasos y procesos claros, es imparcial y da lugar a un resultado tangible.
- Existe un proceso claro de apelación de terceros para cualquier decisión impugnada.
- Se mantienen registros completos.</t>
  </si>
  <si>
    <t>- El mecanismo de reclamación incluye múltiples vías de comunicación que son accesibles de forma segura o equitativa para todas las partes interesadas.
- El mecanismo cuenta con pasos y procesos claros, se pone en marcha de forma oportuna e imparcial y da lugar a un resultado tangible.
- Existe un proceso claro de apelación por parte de terceros para cualquier decisión impugnada.
- Se mantienen registros completos.</t>
  </si>
  <si>
    <t>- El mecanismo de reclamación incluye múltiples vías de comunicación que son accesibles de forma segura o equitativa para todas las partes interesadas.
- El mecanismo cuenta con pasos y procesos claros, se pone en marcha de forma oportuna e imparcial y da lugar a un resultado tangible.
- Existe un proceso claro de apelación por parte de terceros para cualquier decisión impugnada, seguido de la opción de emprender acciones legales si es necesario.
- Se conservan registros completos.</t>
  </si>
  <si>
    <t>2.2 Diseño de proyectos inclusivos</t>
  </si>
  <si>
    <t>2.2.1 Respetar las prácticas tradicionales de uso de la tierra y los derechos legales sobre la tierra, los recursos y el carbono.</t>
  </si>
  <si>
    <t xml:space="preserve">- El lugar está bajo la gestión legal o de facto del promotor del proyecto.
- Los derechos de propiedad o gestión comunitarios o tradicionales no están consagrados en la ley y, por tanto, no es necesario que el proyecto los reconozca. 
- La gestión del lugar ha cambiado sin el consentimiento de la comunidad.  
- Si el proyecto produce créditos, éstos se reclaman como propiedad del promotor del proyecto. </t>
  </si>
  <si>
    <t xml:space="preserve">- El lugar está bajo la gestión legal o de facto del promotor del proyecto. 
- Los derechos de propiedad o gestión comunitarios o tradicionales no están consagrados en la ley y, por tanto, no es necesario que el proyecto los reconozca.
- Si el proyecto produce créditos, éstos se reclaman como propiedad del promotor. </t>
  </si>
  <si>
    <t>- El proyecto reconoce los derechos de propiedad o gestión de la comunidad.
- Los propietarios y/o usuarios tradicionales tienen un papel significativo en la toma de decisiones del proyecto.
- El proyecto apoya el registro de entidades de gobernanza comunitaria o de gestión de recursos legalmente reconocidas.
- Si el proyecto produce créditos, se establece claramente quién tiene derecho a poseer y vender los servicios ecosistémicos.</t>
  </si>
  <si>
    <t>- El proyecto reconoce los derechos de propiedad o gestión de la comunidad.
- Los propietarios y/o usuarios tradicionales están integrados en la gobernanza del proyecto.
- El proyecto apoya el registro de entidades de gobernanza comunitaria o de gestión de recursos legalmente reconocidas.
- Si el proyecto produce créditos, se establece claramente quién tiene derecho a poseer y vender los servicios ecosistémicos y se comunica a todas las partes interesadas.</t>
  </si>
  <si>
    <t>- La ejecución del proyecto incluye el reconocimiento formal de los derechos de propiedad o gestión de la comunidad.
- Los propietarios y/o usuarios tradicionales se integran en la gobernanza del proyecto.
- El proyecto apoya el registro de entidades de gobernanza comunitaria o de gestión de recursos legalmente reconocidas.
- Si el proyecto produce créditos, se establece claramente quién tiene derecho a poseer y vender los servicios ecosistémicos y se comunica a todas las partes interesadas.</t>
  </si>
  <si>
    <t>- No se permite el uso del sitio, incluido el uso de bajo impacto o no perjudicial.
- Las restricciones de acceso al lugar no se acuerdan previamente con los usuarios y pueden ser indefinidas.
- El acceso al sitio suele estar cerrado a las comunidades locales / partes interesadas.</t>
  </si>
  <si>
    <t>- Se permiten algunos usos no perjudiciales o de bajo impacto del lugar, pero fuera del marco de una política de gestión sostenible acordada.
- Qué actividades pueden continuar y cuáles requieren un cambio de prácticas fue decidido por la dirección del proyecto.</t>
  </si>
  <si>
    <t>- El uso no perjudicial o de bajo impacto del lugar puede continuar, preservando la práctica tradicional en la medida de lo posible.
- Se incluyó a la comunidad y a los grupos de usuarios a la hora de determinar qué actividades pueden continuar y cuáles requieren un cambio de prácticas. 
- Cualquier restricción al acceso al lugar es necesaria y se acuerda con las partes interesadas.
- El acceso al lugar de restauración/conservación está limitado a las comunidades locales/partes interesadas y cerrado a los demás.</t>
  </si>
  <si>
    <t>- Existe una política de gestión sostenible que permite un uso no perjudicial o de bajo impacto del lugar, preservando las prácticas tradicionales en la medida de lo posible.
- El plan de gestión se elaboró conjuntamente con la comunidad y los grupos de usuarios, y éstos reciben la información pertinente para participar. 
- Se proporciona algún tipo de formación o capacitación en actividades aceptadas y/o uso alternativo de los recursos.
- Cualquier restricción al acceso al sitio es necesaria y se acuerda con las partes interesadas.
- En otras ocasiones, el acceso al lugar de restauración/conservación está abierto a las comunidades locales/partes interesadas, pero puede permanecer cerrado a otras personas.</t>
  </si>
  <si>
    <r>
      <rPr>
        <sz val="12"/>
        <rFont val="Calibri Light"/>
        <family val="2"/>
        <scheme val="major"/>
      </rPr>
      <t>Existe una política de gestión sostenible que permite un uso no perjudicial o de bajo impacto del sitio, preservando las prácticas tradicionales en la medida de lo posible.</t>
    </r>
    <r>
      <rPr>
        <sz val="12"/>
        <color theme="1"/>
        <rFont val="Calibri Light"/>
        <family val="2"/>
        <scheme val="major"/>
      </rPr>
      <t xml:space="preserve">
</t>
    </r>
    <r>
      <rPr>
        <sz val="12"/>
        <rFont val="Calibri Light"/>
        <family val="2"/>
        <scheme val="major"/>
      </rPr>
      <t>- El plan de gestión se elaboró conjuntamente con la comunidad y los grupos de usuarios, y los usuarios reciben la información pertinente y la capacitación necesaria para participar</t>
    </r>
    <r>
      <rPr>
        <sz val="12"/>
        <color rgb="FFFF0000"/>
        <rFont val="Calibri Light"/>
        <family val="2"/>
        <scheme val="major"/>
      </rPr>
      <t xml:space="preserve">. </t>
    </r>
    <r>
      <rPr>
        <sz val="12"/>
        <color theme="1"/>
        <rFont val="Calibri Light"/>
        <family val="2"/>
        <scheme val="major"/>
      </rPr>
      <t xml:space="preserve">
- Cualquier restricción al acceso al sitio es necesaria, está limitada en el tiempo y se ha acordado con las partes interesadas.
- En otras ocasiones, el acceso al lugar de restauración/conservación está abierto a las comunidades locales/partes interesadas, pero puede permanecer cerrado a otros.</t>
    </r>
  </si>
  <si>
    <t xml:space="preserve">- No se han evaluado los riesgos de los medios de vida alternativos u otras medidas compensatorias.
- Faltan registros de consultas sobre medios de vida alternativos o se tomaron decisiones sin un proceso de consulta completo. 
</t>
  </si>
  <si>
    <t xml:space="preserve">- Los medios de vida alternativos u otras medidas compensatorias son planteamientos probados que se espera que sean económicamente viables, pero que aún no han sido objeto de una evaluación formal del riesgo.
- No se dispone de registros completos de todas las consultas sobre medios de vida alternativos. 
- El proyecto no incluyó plenamente a las partes afectadas a la hora de decidir las estrategias para reemplazar los ingresos o recursos perdidos. </t>
  </si>
  <si>
    <t xml:space="preserve">- Los medios de subsistencia alternativos u otras medidas compensatorias son planteamientos probados que se espera que sean económicamente viables, pero que aún no han sido objeto de una evaluación formal del riesgo.
- Las actividades de medios de vida alternativos se seleccionan con los grupos de usuarios afectados.
- Se mantienen registros de todas las consultas sobre medios de vida alternativos para uso interno. 
- El proyecto ha seguido un proceso inclusivo para elegir los medios de subsistencia alternativos o las medidas compensatorias que se van a adoptar. </t>
  </si>
  <si>
    <t>- Se evalúan los riesgos y la viabilidad económica de los medios de subsistencia alternativos u otras medidas compensatorias.
- Se eligen actividades de subsistencia alternativas y se diseñan conjuntamente con los grupos de usuarios afectados.
- Se mantienen registros de todas las consultas sobre medios de vida alternativos para uso interno.
- El proyecto es capaz de articular y justificar las opciones de medios de vida alternativos u otras medidas compensatorias.</t>
  </si>
  <si>
    <t>- Se evalúan los riesgos y la viabilidad económica de los medios de subsistencia alternativos u otras medidas compensatorias.
- Las actividades de subsistencia alternativas se eligen y diseñan conjuntamente con los grupos de usuarios afectados.
- Se mantienen registros de todas las consultas sobre medios de vida alternativos y existe un proceso transparente de elaboración de informes.
- El proyecto es capaz de articular y justificar las opciones de medios de vida alternativos u otras medidas compensatorias.</t>
  </si>
  <si>
    <t>2.2.2 Garantizar la integración de la perspectiva de género a nivel local</t>
  </si>
  <si>
    <t>- No se toman medidas para comprender las normas y prácticas sociales y culturales locales en materia de género ni cómo pueden influir en los objetivos y actividades del proyecto. 
- Aunque la participación en las actividades de grupo puede estar abierta a todos, no se hacen esfuerzos para garantizar la igualdad de oportunidades de participación.
- No se identifican formalmente ni se incluyen en la planificación de las actividades los factores relacionados con la presentación de mujeres y la seguridad de las personas que no se ajustan a las normas de género.
- El equipo puede o no ser inclusivo en materia de género; no existe un proceso formalizado para garantizarlo.</t>
  </si>
  <si>
    <t>- Los miembros del equipo local o los socios comprenden las normas sociales y culturales de género, pero esto no se comparte con todos los socios ni se tiene en cuenta en el diseño de las actividades.  No se elabora ninguna evaluación formal por escrito.
- El proyecto no tiene objetivos formales de género ni incluye deliberadamente indicadores sensibles al género en los informes del proyecto. 
- El equipo del proyecto es consciente de las cuestiones de seguridad, pero el proyecto aún no ha desarrollado un proceso de salvaguardia social que aborde las cuestiones de género. 
- El equipo puede incluir o no la perspectiva de género; no existe un proceso formalizado para garantizarlo.</t>
  </si>
  <si>
    <t>- Los miembros del equipo local o los socios facilitan la comprensión de las normas sociales y culturales de género de la comunidad local antes de llevar a cabo cualquier compromiso social. No se elabora ninguna evaluación formal por escrito.
- El proyecto no tiene objetivos formales de género, pero la planificación y los informes incluyen indicadores sensibles al género adecuados al contexto local.
- Priorizan la seguridad de las mujeres, la presentación de mujeres y las personas no conformes con el género, son sensibles a las normas locales de género y no fuerzan la participación.
- En la medida de lo posible, el proyecto emplea un equipo equilibrado en cuanto al género.</t>
  </si>
  <si>
    <t>- Los miembros del equipo local o los socios facilitan la comprensión de las normas sociales y culturales de género de la comunidad local antes de llevar a cabo cualquier compromiso social. No se elabora ninguna evaluación formal por escrito.
- El proyecto tiene objetivos y/o planes de género por escrito que incluyen indicadores específicos de género adecuados al contexto local y está trabajando activamente para alcanzarlos.
- Priorizan la seguridad de las mujeres, la presentación femenina y las personas no conformes con el género, son sensibles a las normas locales de género y no fuerzan la participación.
- En la medida de lo posible, el proyecto emplea un equipo equilibrado en cuanto al género.</t>
  </si>
  <si>
    <r>
      <t>- Haber realizado una evaluación/análisis de género para comprender las complejas normas sociales y culturales de género de la comunidad local, antes de llevar a cabo cualquier compromiso social.Desarrollar objetivos y/o planes de género que incluyan indicadores específicos de género</t>
    </r>
    <r>
      <rPr>
        <sz val="12"/>
        <rFont val="Calibri Light"/>
        <family val="2"/>
        <scheme val="major"/>
      </rPr>
      <t>adecuados al contexto local y trabajar activamente para alcanzarlos.</t>
    </r>
    <r>
      <rPr>
        <sz val="12"/>
        <color theme="1"/>
        <rFont val="Calibri Light"/>
        <family val="2"/>
        <scheme val="major"/>
      </rPr>
      <t xml:space="preserve">
- Prioricen la seguridad de las mujeres, la presentación de mujeres y las personas no conformes con el género, sean sensibles a las normas locales de género y no fuercen la participación.</t>
    </r>
    <r>
      <rPr>
        <sz val="12"/>
        <color theme="1"/>
        <rFont val="Calibri Light"/>
        <family val="2"/>
        <scheme val="major"/>
      </rPr>
      <t>En la medida de lo posible, el proyecto emplea un</t>
    </r>
    <r>
      <rPr>
        <sz val="12"/>
        <rFont val="Calibri Light"/>
        <family val="2"/>
        <scheme val="major"/>
      </rPr>
      <t xml:space="preserve">equipo equilibrado desde el punto de vista del género que incluye tanto a hombres como a </t>
    </r>
    <r>
      <rPr>
        <sz val="12"/>
        <color theme="1"/>
        <rFont val="Calibri Light"/>
        <family val="2"/>
        <scheme val="major"/>
      </rPr>
      <t>mujeres en puestos de responsabilidad.</t>
    </r>
  </si>
  <si>
    <t xml:space="preserve">- El proyecto trata principalmente con líderes masculinos y miembros de la comunidad.
- No se hacen esfuerzos específicos para permitir un compromiso que incluya el género.
- No se tienen en cuenta específicamente los factores relacionados con la seguridad de las mujeres, las mujeres que se presentan y las personas no conformes con el género.
- No se lleva un registro de la inclusión de género en las reuniones o consultas. </t>
  </si>
  <si>
    <t>- Algunas consideraciones socioculturales pueden ayudar a facilitar una retroalimentación inclusiva.
- Las invitaciones se extienden claramente a todas las personas, pero no se hace ningún otro esfuerzo para facilitar su participación segura.
- Se llevan o no registros del equilibrio de género en las reuniones o consultas.</t>
  </si>
  <si>
    <t>- Se supervisa la seguridad del personal del proyecto y de los miembros de la comunidad, y los planes se adaptan en caso necesario.
- La inclusión de consideraciones socioculturales ayuda a incorporar indirectamente la opinión de las mujeres.
- Las actividades de formación y de grupo se diseñan para que sean accesibles a los grupos de género que pueden estar infrarrepresentados en el debate formal. 
- Los registros de asistencia a las reuniones incluyen el número de participantes de distintos géneros.</t>
  </si>
  <si>
    <t>- Se supervisa la seguridad del personal del proyecto y de los miembros de la comunidad, y los planes se adaptan según sea necesario.
- Se adoptan medidas deliberadas para fomentar la consulta inclusiva a la comunidad y una amplia participación; por ejemplo, los miembros del personal pueden organizarse para participar en las actividades diarias de las mujeres a fin de crear un espacio seguro e informal para la comunicación.
- Los registros de asistencia a las reuniones incluyen el número de participantes de distintos géneros.</t>
  </si>
  <si>
    <t>- Se llevan a cabo evaluaciones de riesgos antes de la participación de la comunidad, se supervisa la seguridad del personal del proyecto y de los miembros de la comunidad, y se adaptan los planes según sea necesario.
- Se toman medidas deliberadas para fomentar la consulta inclusiva a la comunidad y una amplia participación, con especial consideración a los grupos marginados, como las mujeres y las personas no conformes con el género.
- Los registros de asistencia a las reuniones incluyen el número de participantes de diferentes géneros.</t>
  </si>
  <si>
    <t>2.3 Equidad comunitaria</t>
  </si>
  <si>
    <t>2.3.1 Capacitar a las comunidades locales para definir un reparto equitativo de los beneficios</t>
  </si>
  <si>
    <t xml:space="preserve">- Las únicas medidas previstas para que los beneficios lleguen a las partes interesadas locales giran en torno al acceso o el uso de las zonas del proyecto con aumento de la productividad.
- No se incluye ninguna observación de terceros.
</t>
  </si>
  <si>
    <t>- Hay intentos de reparto equitativo de los beneficios, pero la toma de decisiones está dirigida por los socios del proyecto y/o los financiadores, con escasa o nula participación de las partes interesadas locales.
- No se tiene en cuenta ni se incluye la observación de terceros.
- Los participantes tienen derecho a negar su consentimiento.
- Las negociaciones están documentadas.</t>
  </si>
  <si>
    <t>- Los pueblos indígenas y las comunidades locales comprenden claramente los beneficios e impactos del proyecto y son capaces de definir los beneficios que reciben.
- El proceso de definición del reparto de beneficios es transparente y está abierto a la supervisión de terceros, y/o al asesoramiento neutral o jurídico cualificado.
- Los participantes tienen derecho a negar su consentimiento.
- Las negociaciones están claramente documentadas y todas las partes tienen acceso a los registros.</t>
  </si>
  <si>
    <t>- Los pueblos indígenas y las comunidades locales tienen una comprensión clara de los beneficios e impactos del proyecto y son capaces de definir que los beneficios que reciben son justos y equitativos.
- Cualquier desequilibrio de poder en la definición del reparto de beneficios se mitiga mediante la provisión de acceso a la supervisión de terceros, y/o asesoramiento neutral cualificado.
- Los participantes tienen derecho a negar su consentimiento.
- Las negociaciones se documentan claramente y todas las partes tienen acceso a los registros.</t>
  </si>
  <si>
    <t>- Los pueblos indígenas y las comunidades locales tienen una comprensión clara de los beneficios e impactos del proyecto y son capaces de definir que los beneficios que reciben son justos y equitativos.
- Cualquier desequilibrio de poder en la definición del reparto de beneficios se mitiga mediante la provisión de acceso a la supervisión de terceros, y/o asesoramiento neutral cualificado, incluido el asesoramiento jurídico cuando sea necesario.
- Los participantes tienen derecho a negar su consentimiento.
- Las negociaciones se documentan claramente y todas las partes tienen acceso a los registros en los idiomas apropiados.</t>
  </si>
  <si>
    <t>2.3.2 Dotar a las comunidades locales de los medios para participar y liderar</t>
  </si>
  <si>
    <t>- Ningún esfuerzo para incluir la formación o el reclutamiento de miembros de la comunidad.
- No hay oportunidades de formación sobre ningún tema.
- No se tienen en cuenta las funciones tradicionales de liderazgo comunitario en la estructura de gestión del proyecto.</t>
  </si>
  <si>
    <t>- Cierta formación y contratación de miembros de la comunidad para desempeñar funciones limitadas y/o poco cualificadas en el proyecto.
- Oportunidades de formación nulas o limitadas sobre temas relacionados (por ejemplo, conocimientos financieros, supervisión).
- Las funciones tradicionales de liderazgo comunitario están integradas en cierta medida, pero no totalmente, en la estructura de gestión del proyecto.</t>
  </si>
  <si>
    <t>- Los objetivos del proyecto incluyen la formación y contratación de miembros de la comunidad para que desempeñen diversas funciones dentro del equipo del proyecto.
- Las funciones tradicionales de liderazgo comunitario siguen siendo relevantes y se integran en la estructura de gestión del proyecto.
- Se incluye a los líderes locales y a los miembros del equipo en las oportunidades de participar en reuniones regionales o nacionales.</t>
  </si>
  <si>
    <t>- Los objetivos del proyecto incluyen la formación y contratación de miembros de la comunidad para que desempeñen diversas funciones dentro del equipo del proyecto, incluidas las de gestión.
- Las funciones tradicionales de liderazgo comunitario siguen siendo relevantes y se integran en la estructura de gestión del proyecto.
- Se incluye a los líderes locales y a los miembros del equipo en las oportunidades de participar en reuniones regionales o nacionales y en foros internacionales.</t>
  </si>
  <si>
    <r>
      <t>- Los objetivos del proyecto incluyen la formación y contratación de miembros de la comunidad para que desempeñen diversas funciones dentro del equipo del proyecto, incluidas las de gestión.
- Las funciones tradicionales de liderazgo comunitario siguen siendo relevantes y se integran en la estructura de gestión del proyecto.</t>
    </r>
    <r>
      <rPr>
        <sz val="12"/>
        <rFont val="Calibri Light"/>
        <family val="2"/>
        <scheme val="major"/>
      </rPr>
      <t>Se incluye y apoya económicamente a los líderes locales y a los miembros del equipo</t>
    </r>
    <r>
      <rPr>
        <sz val="12"/>
        <color theme="1"/>
        <rFont val="Calibri Light"/>
        <family val="2"/>
        <scheme val="major"/>
      </rPr>
      <t xml:space="preserve"> para que participen en reuniones regionales o nacionales y en foros internacionales.</t>
    </r>
  </si>
  <si>
    <t xml:space="preserve">- La formación o contratación de miembros de la comunidad se limita a la ejecución o supervisión del proyecto.
- No hay más oportunidades de formación sobre ningún tema.
</t>
  </si>
  <si>
    <t xml:space="preserve">- Cierta formación y contratación de miembros de la comunidad para desempeñar funciones limitadas y/o poco cualificadas en el proyecto.
- Ninguna o pocas oportunidades de formación sobre temas relacionados (por ejemplo, educación financiera, supervisión).
- </t>
  </si>
  <si>
    <t>- Formación y/o desarrollo de capacidades para que los miembros de la comunidad participen en actividades del proyecto debidamente compensadas, como la recopilación de datos y el seguimiento, o para crear una base de competencias para la contratación local.
- En la medida de lo posible, el proyecto facilita la participación en las actividades de formación proporcionando una compensación adecuada, transporte u otras medidas de apoyo.</t>
  </si>
  <si>
    <t>- El proyecto ofrece a un número limitado de personas o grupos formación en uno o varios ámbitos, como la educación financiera, la gestión sostenible de los recursos, la restauración ecológica, etc., pertinentes para la durabilidad del proyecto y elegidos por las partes interesadas.
- La formación la imparte un proveedor de formación reconocido o un miembro del equipo con la experiencia adecuada. 
- El proyecto facilita la participación en las actividades de formación proporcionando una compensación adecuada, como comidas, cuidado de niños, transporte u otras medidas de apoyo.</t>
  </si>
  <si>
    <r>
      <t>El proyecto ofrece a las personas o grupos interesados formación en una o más áreas como conocimientos financieros, gestión sostenible de recursos,</t>
    </r>
    <r>
      <rPr>
        <sz val="12"/>
        <rFont val="Calibri Light"/>
        <family val="2"/>
        <scheme val="major"/>
      </rPr>
      <t xml:space="preserve"> restauración ecológica y mediciones científicas, seguimiento y elaboración de informes, a elección de las partes interesadas.</t>
    </r>
    <r>
      <rPr>
        <sz val="12"/>
        <color theme="1"/>
        <rFont val="Calibri Light"/>
        <family val="2"/>
        <scheme val="major"/>
      </rPr>
      <t xml:space="preserve">
</t>
    </r>
    <r>
      <rPr>
        <sz val="12"/>
        <rFont val="Calibri Light"/>
        <family val="2"/>
        <scheme val="major"/>
      </rPr>
      <t>- La formación la imparte un proveedor de formación cualificado o reconocido y el proyecto proporciona documentación o referencias para apoyar a las personas formadas en el acceso al trabajo.</t>
    </r>
    <r>
      <rPr>
        <sz val="12"/>
        <color theme="1"/>
        <rFont val="Calibri Light"/>
        <family val="2"/>
        <scheme val="major"/>
      </rPr>
      <t xml:space="preserve">
- El proyecto facilita la participación en las actividades de formación proporcionando una compensación adecuada, transporte, cuidado de niños u otras medidas de apoyo.</t>
    </r>
  </si>
  <si>
    <t>3.0 Emplear la mejor información, intervenciones y prácticas de contabilidad del carbono</t>
  </si>
  <si>
    <t>3.1 Utilizar las intervenciones más adecuadas y los mejores conocimientos científicos disponibles, incluidos los conocimientos indígenas, tradicionales y locales.</t>
  </si>
  <si>
    <t>3.1.1 Intervenciones adecuadas para mantener o mejorar la salud del ecosistema</t>
  </si>
  <si>
    <t>- Los motores del cambio en la extensión de los ecosistemas no están bien documentados y, por tanto, no se abordan adecuadamente en las intervenciones de los proyectos.
- Los planes del proyecto se basan en objetivos externos y no se diseñan conjuntamente con los participantes en el proyecto.
- El proyecto no demuestra que utilice los mejores datos disponibles.</t>
  </si>
  <si>
    <t>- Los motores del cambio en la extensión de los ecosistemas no están bien documentados y, por tanto, no se abordan adecuadamente en las intervenciones de los proyectos.
- Los planes del proyecto se basan en las condiciones locales, pero no se diseñan conjuntamente con los participantes en el proyecto.
- El proyecto no demuestra que utilice los mejores datos disponibles.</t>
  </si>
  <si>
    <t xml:space="preserve">- Los conocimientos históricos y ecológicos locales se integran en los datos de los estudios sobre el terreno para comprender qué impulsa los cambios en la extensión de los ecosistemas.
- Las intervenciones del proyecto se diseñan para abordar los motores sociales y físicos del cambio.
- Los planes del proyecto se diseñan conjuntamente con los participantes en el mismo.
- La recogida de datos y el seguimiento no se apoyan en datos de teledetección.
</t>
  </si>
  <si>
    <t xml:space="preserve">- Los conocimientos históricos y ecológicos locales se integran en los datos de los estudios sobre el terreno y las observaciones a distancia para comprender qué impulsa los cambios en la extensión de los ecosistemas.
- Las intervenciones del proyecto se diseñan para abordar los motores sociales y físicos del cambio.
- Los planes del proyecto se diseñan conjuntamente con los participantes.
- El proyecto recurre a la recogida de datos y la supervisión prácticas para garantizar la participación de los socios locales.
- Los datos de observación remota se utilizan para planificar y cartografiar el proyecto, pero no se incorporan al seguimiento. </t>
  </si>
  <si>
    <r>
      <t>Los conocimientos históricos y ecológicos locales se integran en</t>
    </r>
    <r>
      <rPr>
        <sz val="12"/>
        <rFont val="Calibri Light"/>
        <family val="2"/>
        <scheme val="major"/>
      </rPr>
      <t>los datos de</t>
    </r>
    <r>
      <rPr>
        <sz val="11"/>
        <color theme="1"/>
        <rFont val="Calibri"/>
        <family val="2"/>
        <scheme val="minor"/>
      </rPr>
      <t>los estudios sobre el terreno</t>
    </r>
    <r>
      <rPr>
        <sz val="12"/>
        <rFont val="Calibri Light"/>
        <family val="2"/>
        <scheme val="major"/>
      </rPr>
      <t>y las</t>
    </r>
    <r>
      <rPr>
        <sz val="12"/>
        <color theme="1"/>
        <rFont val="Calibri Light"/>
        <family val="2"/>
        <scheme val="major"/>
      </rPr>
      <t xml:space="preserve"> observaciones a distancia para comprender qué impulsa los cambios en la extensión de los ecosistemas.
- Las intervenciones del proyecto se diseñan para abordar los motores sociales y físicos del cambio.
- Los planes del proyecto se diseñan conjuntamente con los participantes en el proyecto y los ecologistas del equipo, con el apoyo de expertos en SIG cuando proceda. 
- Equilibrio entre la teledetección y la recogida de datos y el seguimiento prácticos para garantizar la participación de los socios locales.
- El proyecto utiliza los mejores datos disponibles y tiene cuidado de verificar sobre el terreno los datos de observación remota.</t>
    </r>
  </si>
  <si>
    <t>3.1.2 Demostrar la adicionalidad utilizando pruebas y razonamientos claros Y 3.1.3 Garantizar una contabilidad y un seguimiento transparentes y precisos de los gases de efecto invernadero utilizando una metodología o un protocolo científicamente sólidos.</t>
  </si>
  <si>
    <t xml:space="preserve">- Cualquier reducción o eliminación de emisiones vendida por el proyecto, ya sea como créditos, compensaciones u otros, no ha sido emitida por ningún programa de acreditación formal.
- El proyecto no sigue métodos de muestreo y modelización revisados por homólogos (por ejemplo, el Manual del Carbono Azul de BCI) ni utiliza una metodología aprobada de contabilidad del carbono.
- El proyecto no ha sido sometido a una verificación fiable por terceros de las ERR declaradas.
- Los proyectos no acreditados que informan de resultados de mitigación climática para respaldar las reclamaciones de propietarios/inversores u otros no se basan en ninguna metodología aceptada o valor revisado por pares.
</t>
  </si>
  <si>
    <t>- Los proyectos de créditos de carbono seleccionan un programa y una norma de GEI que no han sido revisados por una tercera autoridad competente.
- Utiliza datos in situ para producir modelos para todos los reservorios de carbono declarados O datos revisados por pares con un amortiguador apropiado para acomodar la variación ambiental.
- Los proyectos no acreditados que comunican resultados de mitigación climática utilizan los valores por defecto del IPCC.
- Los documentos técnicos del proyecto no están disponibles en línea para la revisión de expertos o la diligencia debida.</t>
  </si>
  <si>
    <t>- Los proyectos de créditos de carbono seleccionan un programa y una norma de GEI que aún no han sido revisados y aprobados por ninguno de los dos: Un organismo gubernamental nacional responsable de la regulación del comercio de carbono y/o ICROA, el ICVCM, sino que utiliza un grupo externo competente de calificación de calidad como Sylvera para llevar a cabo una revisión técnica del proyecto.
- Utiliza datos in situ para producir modelos para todos los reservorios de carbono reclamados O datos revisados por pares con un amortiguador apropiado para acomodar la variación ambiental- Los proyectos no acreditados que informan resultados de mitigación climática utilizan modelos basados en datos revisados por pares localmente relevantes o valores por defecto del IPCC.
- Los documentos técnicos del proyecto están disponibles en línea pero no son fáciles de encontrar.
- El proyecto puede demostrar claramente la adicionalidad a las estrategias de gestión existentes (medioambientales, sociales, económicas, de gobernanza, etc.).
- Los proyectos de créditos de carbono aplican una metodología de adicionalidad publicada.</t>
  </si>
  <si>
    <t>- Los proyectos de créditos de carbono seleccionan un programa y una norma de GEI que han sido revisados y aprobados por Un organismo gubernamental nacional responsable de la regulación del comercio de carbono y/o ICROA, el ICVCM.
- Utiliza datos in situ para producir modelos para todos los reservorios de carbono reclamados O datos revisados por pares con un amortiguador apropiado para acomodar la variación ambiental.
- Los proyectos no acreditados que declaran resultados de mitigación climática utilizan datos in situ recogidos con métodos estándar como el Manual del Carbono Azul del ICB.
- Los documentos de conformidad técnica del proyecto (por ejemplo, PIN / PDD) son fácilmente localizables y accesibles en línea.
- El proyecto puede demostrar claramente la adicionalidad a las estrategias de gestión existentes (medioambiental, social, económica, de gobernanza, etc.).
- Los proyectos de créditos de carbono aplican una metodología de adicionalidad publicada.</t>
  </si>
  <si>
    <t>- Los proyectos de créditos de carbono seleccionan un programa y una norma de GEI que han sido revisados y aprobados por Un organismo gubernamental nacional responsable de la regulación del comercio de carbono y/o ICROA, el ICVCM.
- Utiliza datos in situ para producir modelos para todos los reservorios de carbono reclamados O datos revisados por pares con un amortiguador apropiado para acomodar la variación ambiental.
- Los proyectos no acreditados que declaran resultados de mitigación climática utilizan una metodología de contabilidad como AM-AR0014 o VM0033.
- Los documentos técnicos del proyecto, incluidos los datos de referencia y los cálculos de reducción de emisiones, son fácilmente localizables y accesibles en línea.
- El proyecto puede demostrar claramente la adicionalidad a las estrategias de gestión existentes (medioambientales, sociales, económicas, de gobernanza, etc.).
- Los proyectos de créditos de carbono aplican una metodología de adicionalidad publicada.</t>
  </si>
  <si>
    <t xml:space="preserve">El proyecto no produce créditos de carbono ni informa sobre los resultados de mitigación climática para apoyar las reclamaciones de impacto de propietarios/inversores/otros.  </t>
  </si>
  <si>
    <t>3.1.4 Establecer líneas de base de carbono precisas mediante evaluaciones basadas en pruebas Y 3.1.5 Sopesar las compensaciones entre los tipos de créditos reales y previstos.</t>
  </si>
  <si>
    <t>- El proyecto no dispone de una capacidad clara, interna o a través de socios técnicos o académicos probados, para evaluar las reservas de referencia de carbono y supervisar los resultados de mitigación del proyecto.
- Los documentos del proyecto que demuestran cómo se elaboraron las líneas de base y los modelos de carbono no están disponibles y las afirmaciones son algo opacas. 
- Todos los créditos previstos se compran y se pagan por adelantado a un precio bajo, o los inversores del proyecto están haciendo reclamaciones de redución o neutralidad de carbono ahora basadas en los resultados totales de mitigación climática futura. 
- Las ventas de créditos ex ante no se comunican con claridad, los compradores adquieren "compensaciones" con un alto riesgo de no entrega.</t>
  </si>
  <si>
    <t>- Es posible que los socios técnicos o académicos del proyecto tengan capacidad para evaluar las líneas de base de carbono, pero esto no está probado.
- El proyecto emplea metodologías que no han sido revisadas por pares ni avaladas por una tercera parte cualificada, y no se publican los diseños completos de muestreo ni los datos complementarios. 
- Las ventas de créditos ex ante no están limitadas y la mayoría de los créditos previstos están prevendidos, con el consiguiente riesgo de no entrega y menor rentabilidad.
- Las ventas de créditos ex ante están claramente etiquetadas como tales, son objeto de seguimiento y no pueden retirarse antes de su verificación y emisión.</t>
  </si>
  <si>
    <t>- Los socios técnicos o académicos del proyecto tienen capacidad demostrada para evaluar las reservas de referencia de carbono y supervisar los resultados netos de mitigación del proyecto de acuerdo con la metodología elegida.
- El proyecto documenta el uso de metodologías fiables aceptadas para producir datos (por ejemplo, el Manual del Carbono Azul, una metodología de créditos de carbono u otro enfoque revisado por pares), pero no se publican los diseños completos de muestreo ni los datos complementarios. 
- Cualquier venta de créditos ex ante se limita a una parte de los créditos previstos para minimizar el riesgo de no entrega y garantizar que los beneficiarios del proyecto reciban un rendimiento justo.
- Las ventas de créditos ex ante están claramente etiquetadas como tales, son objeto de seguimiento y no pueden retirarse antes de su verificación y emisión.</t>
  </si>
  <si>
    <t>- Los socios técnicos o académicos del proyecto tienen capacidad para evaluar las reservas de referencia de carbono y supervisar los resultados netos de mitigación del proyecto, incluidos los cambios en las reservas de carbono y cualquier flujo significativo en las emisiones de GEI a lo largo del tiempo.
- El proyecto documenta el uso de metodologías fiables aceptadas para producir datos (por ejemplo, el Manual del Carbono Azul, una metodología de acreditación de carbono u otro enfoque revisado por pares), pero no se publican los diseños de muestreo completos ni los datos complementarios. 
- Las ventas de créditos ex ante se limitan a una parte de los créditos previstos para minimizar el riesgo de no entrega y garantizar que los beneficiarios del proyecto reciban un rendimiento justo.
- Las ventas de créditos ex ante están claramente etiquetadas como tales, son objeto de seguimiento y no pueden retirarse antes de su verificación y emisión.</t>
  </si>
  <si>
    <t>- El proyecto puede demostrar capacidad, ya sea interna o a través de socios, para poder evaluar las reservas de carbono de la línea de base y monitorear los resultados netos de mitigación del proyecto, incluidos los cambios en las reservas de carbono y cualquier flujo significativo en las emisiones de GEI a lo largo del tiempo.
- Se incluye información suficiente en los documentos del proyecto a disposición del público para que otros puedan entender fácil y exhaustivamente cómo se creó la línea de base, los enfoques contables seguidos, los factores de emisión y los datos de actividad incluidos y las justificaciones de cualquier omisión.
- Cualquier venta de créditos ex ante se limita a una parte de los créditos previstos para minimizar el riesgo de no entrega y garantizar que los beneficiarios del proyecto reciban un rendimiento justo.
- Las ventas de créditos ex ante se etiquetan claramente como tales, se les hace un seguimiento y no pueden retirarse antes de su verificación y emisión.</t>
  </si>
  <si>
    <t>3.2 Incorporación de los conocimientos ecológicos locales</t>
  </si>
  <si>
    <t>3.2 Incorporar los conocimientos locales</t>
  </si>
  <si>
    <t xml:space="preserve">- El proyecto no tiene en cuenta los conocimientos adquiridos a distancia en los planes de intervención del proyecto.
- El proyecto publica o distribuye libremente los conocimientos adquiridos a distancia sin reconocerlos como propiedad intelectual de los PI y las CL.
</t>
  </si>
  <si>
    <t>- El proyecto incorpora de manera informal los conocimientos adquiridos a los planes de intervención del proyecto y se compromete con los poseedores de conocimientos locales.
- Los beneficios derivados de los conocimientos adquiridos a nivel local no se registran y se supone que se comparten a partes iguales por defecto.</t>
  </si>
  <si>
    <t>- El proyecto respeta e incorpora los conocimientos adquiridos a distancia en los planes de intervención del proyecto.
- Los beneficios derivados de los conocimientos adquiridos a distancia no se registran y se supone que se reparten equitativamente por defecto.
- El proyecto colabora con los poseedores de conocimientos.</t>
  </si>
  <si>
    <t>- El proyecto respeta e incorpora los conocimientos adquiridos a los planes de intervención del proyecto.
- Reconoce que los conocimientos adquiridos a nivel local son propiedad intelectual de los PI y las comunidades locales y, como tales, tienen derecho a decidir si los comparten y cómo.
- Cualquier beneficio derivado de la integración de los conocimientos adquiridos a nivel local en los planes del proyecto se reconoce y, si procede, se distribuye equitativamente. 
- El proyecto colabora con los poseedores de conocimientos.</t>
  </si>
  <si>
    <t>- El proyecto respeta e incorpora los conocimientos adquiridos a los planes de intervención del proyecto.
- Reconocer que los conocimientos adquiridos a nivel local son propiedad intelectual de los pueblos indígenas y locales y, como tales, tienen derecho a decidir si se comparten y cómo.
- Distribuir equitativamente los beneficios derivados de los conocimientos adquiridos a distancia.
- El proyecto colabora con los poseedores de conocimientos para comprender y preservar la importancia social, histórica y tradicional de los ecosistemas de carbono azul.</t>
  </si>
  <si>
    <t>El emplazamiento del proyecto se encuentra en un entorno urbano o de otro tipo en el que no son aplicables los conocimientos ecológicos locales o tradicionales.</t>
  </si>
  <si>
    <t>3.3 Utilizar protocolos de gestión adaptativa</t>
  </si>
  <si>
    <t>3.3.1 Componentes clave de la gestión adaptativa en proyectos de carbono azul de alta calidad</t>
  </si>
  <si>
    <t xml:space="preserve">- El proyecto no cuenta con ninguna estrategia formal de gestión adaptativa para responder a una ejecución fallida o de bajo rendimiento.
- El proyecto no cuenta con ninguna estrategia formal de gestión adaptativa para responder a posibles riesgos e incertidumbres.
- El seguimiento del proyecto se limita a 6 meses después de la ejecución o menos
- El proyecto no comparte ni publica voluntariamente registros escritos </t>
  </si>
  <si>
    <t xml:space="preserve">- El proyecto sólo supervisa parámetros limitados relacionados con la aplicación y no supervisa los factores de estrés externos.
- Las respuestas de gestión a los malos resultados son ad hoc y se limitan a repetir la aplicación del mismo plan (por ejemplo, plantar repetidamente zonas con bajos índices de supervivencia).
</t>
  </si>
  <si>
    <t>- El proyecto emplea estrategias claras de gestión adaptativa para responder al bajo rendimiento de los métodos físicos de ejecución del proyecto.
- Los planes de gestión adaptativa se revisan y actualizan periódicamente.
- El proyecto no supervisa los factores de estrés externos, como las precipitaciones, los cambios en las corrientes o los aportes de nitrógeno.</t>
  </si>
  <si>
    <t>- El proyecto emplea estrategias claras de gestión adaptativa para responder al bajo rendimiento de los métodos físicos de ejecución del proyecto.
- La estrategia integra la mejora continua mediante un sólido marco de seguimiento, evaluación y aprendizaje.
- El proyecto ha elaborado estrategias de gestión adaptativa para responder a los impactos de los factores de estrés externos basándose en la evaluación de riesgos.</t>
  </si>
  <si>
    <t xml:space="preserve">- El proyecto utiliza un diseño iterativo para gestionar de forma adaptativa el bajo rendimiento de los métodos físicos de ejecución de proyectos.
- La estrategia integra la mejora continua mediante un sólido marco de seguimiento, evaluación y aprendizaje.
- El proyecto emplea estrategias claras de gestión adaptativa para responder a los impactos de los factores de estrés externos, basándose en la evaluación y el seguimiento de los riesgos.
</t>
  </si>
  <si>
    <t xml:space="preserve">- El proyecto no cuenta con mecanismos claros de retroalimentación social más allá de la obtención del consentimiento para su ejecución, ni con un plan de gestión adaptativa para abordar posibles conflictos.
- El emplazamiento del proyecto se vigila para detectar indicios de daños causados por el hombre, pero no existen planes preexistentes para abordarlos.
- El proyecto no comparte ni publica voluntariamente registros escritos. </t>
  </si>
  <si>
    <t>- El proyecto cuenta con mecanismos de retroalimentación, pero no están vinculados a una estrategia clara de gestión adaptativa.
- El emplazamiento del proyecto se vigila para detectar indicios de daños causados por el hombre, pero no existen planes preexistentes para abordarlos.
- El proyecto dispone de registros escritos</t>
  </si>
  <si>
    <t>- El proyecto cuenta con estrategias claras de gestión social adaptativa y trabaja con los participantes en el proyecto para abordar sus preocupaciones en el marco de un programa periódico de participación de la comunidad.
- Los planes de gestión adaptativa se revisan y actualizan periódicamente.
- Se supervisan los daños causados por el hombre en el emplazamiento del proyecto.
- El proyecto cuenta con registros escritos que se almacenan en un formato accesible en línea.</t>
  </si>
  <si>
    <t>- El proyecto cuenta con estrategias claras de gestión social adaptativa y trabaja con las comunidades y los socios para abordar las preocupaciones como parte de un programa regular de participación comunitaria.
- Se hace un seguimiento de los daños causados por el hombre en el emplazamiento del proyecto y las zonas adyacentes (por ejemplo, recuento de tocones en los manglares, cicatrices de anclaje en las praderas marinas).
- El marco de seguimiento, evaluación y aprendizaje se aplica a los elementos sociales del proyecto (p. ej., medios de subsistencia, gestión de zonas).
- El proyecto cuenta con registros escritos/informes anuales que se almacenan en un formato en línea fácilmente localizable.</t>
  </si>
  <si>
    <t>- El proyecto cuenta con estrategias claras de gestión social adaptativa respaldadas por un proceso formal de seguimiento que solicita la opinión de las comunidades y otras partes interesadas.
- La estrategia integra la mejora continua mediante un sólido marco de seguimiento, evaluación y aprendizaje.
- El proyecto cuenta con registros escritos / informes anuales que se almacenan en un formato accesible en línea y comparte libremente los aprendizajes y las experiencias.</t>
  </si>
  <si>
    <t>4.0 Operar local y contextualmente</t>
  </si>
  <si>
    <t>4.1 Diseñar proyectos de acuerdo con el contexto social y ecológico local</t>
  </si>
  <si>
    <t>- El equipo del proyecto no incluye personas cualificadas capaces de evaluar el contexto social y económico local y/o interpretar eficazmente la investigación existente.
- El presupuesto del proyecto no incluye tiempo y recursos humanos suficientes para identificar los factores sociales y económicos clave que influyen en el diseño del proyecto.
- La comunicación con los participantes en el proyecto y los usuarios del lugar no está estructurada ni planificada.</t>
  </si>
  <si>
    <t xml:space="preserve">- El presupuesto del proyecto incluye un mínimo de tiempo y recursos humanos para identificar los factores sociales y económicos clave que influyen en el diseño del proyecto.
- No está claro si la recopilación de datos socioeconómicos se lleva a cabo de acuerdo con las mejores prácticas publicadas y las salvaguardias sociales no están definidas.
- El proyecto mantiene una comunicación clara y eficaz con los participantes en el proyecto y los usuarios del emplazamiento. </t>
  </si>
  <si>
    <t xml:space="preserve">- El proyecto ha presupuestado y asignado tiempo del personal para evaluar el contexto social y económico local y/o interpretar la investigación existente, pero no emplea a expertos especializados.
- La recopilación de datos socioeconómicos se lleva a cabo de acuerdo con las mejores prácticas publicadas e incluyendo las salvaguardias sociales pertinentes.
- El proyecto mantiene una comunicación clara y eficaz con los participantes en el proyecto y los usuarios del lugar. </t>
  </si>
  <si>
    <t>- El proyecto incluye el presupuesto y la capacidad del equipo para evaluar el contexto social y económico local y/o interpretar la investigación existente.
- La recopilación de datos socioeconómicos se lleva a cabo de acuerdo con las mejores prácticas e incluyendo las salvaguardias sociales pertinentes
- El proyecto mantiene una comunicación clara y eficaz con las partes interesadas y los grupos de usuarios.</t>
  </si>
  <si>
    <t>- El proyecto incluye el presupuesto y la capacidad del equipo para evaluar el contexto social y económico local y/o interpretar la investigación existente.
- La recopilación de datos socioeconómicos se lleva a cabo de acuerdo con las mejores prácticas e incluyendo las salvaguardias sociales pertinentes
- Los métodos utilizados para recopilar datos sociales y/o económicos se comparten de forma transparente
- El proyecto mantiene una comunicación clara y eficaz con las partes interesadas y los grupos de usuarios.</t>
  </si>
  <si>
    <t>- La recopilación de datos sociales o económicos del proyecto se limita únicamente a las comunidades in situ o adyacentes.
- El diseño del proyecto no tiene en cuenta un contexto o impacto socioeconómico más amplio.
- Los impactos socioeconómicos del proyecto no se incluyen en los informes del proyecto o no son verificables.</t>
  </si>
  <si>
    <t>- El proyecto ha llevado a cabo una recopilación de datos sociales o económicos mínima, limitada únicamente a los grupos de interesados dominantes
- El proyecto se ha diseñado teniendo en cuenta las realidades sociales locales, pero sin una base de referencia establecida.
- El proyecto se diseña teniendo en cuenta las realidades económicas locales, pero sin un estado de referencia establecido.
- Las repercusiones socioeconómicas del proyecto se incluyen en los informes del proyecto, pero no son cuantificables.</t>
  </si>
  <si>
    <t>- El proyecto se diseña teniendo en cuenta las realidades sociales y económicas locales, basándose en la información recabada de los socios locales, el personal y las comunidades participantes. 
- Los planes de seguimiento del proyecto incluyen la garantía de que la ejecución del proyecto se mantiene en línea con los valores y normas culturales y sociales.
- Las comunidades participantes, los socios locales y/o los usuarios del emplazamiento se benefician del proyecto o son compensados por los cambios de comportamiento. 
- Los datos socioeconómicos se incluyen en los informes del proyecto.</t>
  </si>
  <si>
    <t xml:space="preserve">- El proyecto se diseña teniendo en cuenta las realidades sociales y económicas locales sobre la base de datos fiables.
- Los planes de seguimiento del proyecto incluyen la garantía de que la ejecución del proyecto se mantiene en consonancia con los valores y normas culturales y sociales, y sirve de base para la gestión adaptativa.
- El proyecto es capaz de identificar a todas las partes interesadas afectadas por la ejecución del proyecto y justificar si la compensación es o no apropiada.
- Los datos socioeconómicos se incluyen en los informes del proyecto y son fácilmente accesibles en línea. </t>
  </si>
  <si>
    <r>
      <rPr>
        <sz val="12"/>
        <rFont val="Calibri Light"/>
        <family val="2"/>
        <scheme val="major"/>
      </rPr>
      <t>El proyecto se diseña teniendo en cuenta</t>
    </r>
    <r>
      <rPr>
        <sz val="12"/>
        <color theme="1"/>
        <rFont val="Calibri Light"/>
        <family val="2"/>
        <scheme val="major"/>
      </rPr>
      <t xml:space="preserve"> las realidades</t>
    </r>
    <r>
      <rPr>
        <sz val="12"/>
        <rFont val="Calibri Light"/>
        <family val="2"/>
        <scheme val="major"/>
      </rPr>
      <t>sociales y económicas locales</t>
    </r>
    <r>
      <rPr>
        <sz val="12"/>
        <color theme="1"/>
        <rFont val="Calibri Light"/>
        <family val="2"/>
        <scheme val="major"/>
      </rPr>
      <t xml:space="preserve"> sobre la base de datos fiables.
- Los planes de seguimiento del proyecto incluyen la garantía de que la ejecución del proyecto se mantiene en consonancia con los valores y normas culturales y sociales, y garantiza que no se produzcan resultados negativos.
- El proyecto es capaz de identificar a todas las partes interesadas afectadas por la ejecución del proyecto y justificar si la compensación es o no adecuada.
- Los datos socioeconómicos se publican (si procede) o se incluyen en los informes del proyecto.</t>
    </r>
  </si>
  <si>
    <t>4.2 Establecer una red diversa de socios locales para garantizar el éxito y la longevidad del proyecto</t>
  </si>
  <si>
    <t>4.2 Establecer una red diversa de socios locales</t>
  </si>
  <si>
    <t xml:space="preserve">- El proyecto sólo identificó a los ocupantes del emplazamiento del proyecto 
- El proyecto no ha llevado a cabo ningún otro mapeo de las partes interesadas
- El proyecto no ha contado con los ocupantes de la zona adyacente </t>
  </si>
  <si>
    <t xml:space="preserve">- El proyecto identificó a los ocupantes del lugar y las zonas adyacentes
- El proyecto identificó a los ocupantes del lugar y de la zona adyacente afectados por la ejecución del proyecto
- El proyecto se ha puesto en contacto con los ocupantes del lugar y las zonas adyacentes. </t>
  </si>
  <si>
    <t>- El proyecto llevó a cabo un riguroso mapeo de las partes interesadas.
- El proyecto se aseguró de que todas las partes interesadas y grupos de usuarios potencialmente afectados fueran contactados, informados de los planes del proyecto y capaces de dar su opinión.
- El proyecto forma asociaciones locales e incorpora la capacidad local cuando es necesario, por ejemplo, asociándose con universidades para aportar conocimientos científicos.</t>
  </si>
  <si>
    <t xml:space="preserve">- El proyecto llevó a cabo un riguroso mapeo de las partes interesadas.
- El proyecto garantizó que, como mínimo, se contactara con todas las partes interesadas y grupos de usuarios, se les informara de los planes del proyecto y se les actualizara periódicamente.
- El proyecto forma asociaciones locales e incorpora experiencias y capacidades locales cuando es necesario.
</t>
  </si>
  <si>
    <t>- El proyecto llevó a cabo un riguroso mapeo de las partes interesadas.
- El proyecto garantizó que, como mínimo, se contactara con todas las partes interesadas y grupos de usuarios, se les informara de los planes del proyecto y se les diera la oportunidad de participar.
- El proyecto forma asociaciones locales e incorpora experiencias y capacidades locales siempre que es posible.</t>
  </si>
  <si>
    <t>- El proyecto no ha identificado eficazmente las entidades gubernamentales locales y jurisdiccionales pertinentes para la ejecución legal del proyecto y puede estar operando en una zona jurídica gris, por ejemplo, con una resolución poco clara de la tenencia de la tierra.
- Los proyectos financiados por mecanismos de mercado realizan transacciones en línea de servicios ecosistémicos como el carbono o la biodiversidad sin permisos legales claros.</t>
  </si>
  <si>
    <t>- El proyecto ha identificado entidades gubernamentales locales relevantes para la gestión y/o restauración de ecosistemas de carbono azul, pero no ha desarrollado una relación de trabajo más allá del permiso para operar.
- Los proyectos financiados por mecanismos de mercado han garantizado derechos de transacción de servicios ecosistémicos como el carbono o la biodiversidad, pero no han avanzado más.</t>
  </si>
  <si>
    <t xml:space="preserve">- El proyecto se ha implicado o asociado efectivamente con entidades gubernamentales locales relevantes para la gestión y/o restauración de ecosistemas de carbono azul.
- Los proyectos financiados por mecanismos de mercado han identificado eficazmente a las entidades gubernamentales pertinentes para garantizar los derechos de transacción de servicios ecosistémicos como el carbono o la biodiversidad.
</t>
  </si>
  <si>
    <t xml:space="preserve">- El proyecto se ha comprometido eficazmente con las entidades gubernamentales locales y jurisdiccionales pertinentes para la gestión y/o restauración de los ecosistemas de carbono azul.
- Los proyectos financiados por mecanismos de mercado han identificado eficazmente a las entidades gubernamentales pertinentes para garantizar los derechos de transacción de servicios ecosistémicos como el carbono o la biodiversidad.
- El proyecto comparte lo aprendido con otros proyectos locales.
</t>
  </si>
  <si>
    <r>
      <rPr>
        <sz val="12"/>
        <rFont val="Calibri Light"/>
        <family val="2"/>
        <scheme val="major"/>
      </rPr>
      <t xml:space="preserve"> El proyecto ha colaborado o se ha asociado eficazmente con</t>
    </r>
    <r>
      <rPr>
        <sz val="12"/>
        <color theme="1"/>
        <rFont val="Calibri Light"/>
        <family val="2"/>
        <scheme val="major"/>
      </rPr>
      <t xml:space="preserve"> entidades gubernamentales locales y jurisdiccionales relevantes para la gestión y/o restauración de ecosistemas de carbono azul.</t>
    </r>
    <r>
      <rPr>
        <sz val="12"/>
        <rFont val="Calibri Light"/>
        <family val="2"/>
        <scheme val="major"/>
      </rPr>
      <t xml:space="preserve"> Los proyectos financiados por mecanismos de mercado han colaborado eficazmente </t>
    </r>
    <r>
      <rPr>
        <sz val="12"/>
        <color theme="1"/>
        <rFont val="Calibri Light"/>
        <family val="2"/>
        <scheme val="major"/>
      </rPr>
      <t>con las entidades gubernamentales pertinentes para garantizar los derechos de transacción de servicios ecosistémicos como el carbono o la biodiversidad.
- El proyecto comparte lo aprendido con las entidades gubernamentales pertinentes y otras organizaciones.</t>
    </r>
  </si>
  <si>
    <t>4.3 Impulsar políticas para promover proyectos de carbono azul de alta calidad</t>
  </si>
  <si>
    <t>- El proyecto opera entre lagunas políticas sin ningún compromiso activo con las autoridades locales o sin buscar apoyo para abordarlas</t>
  </si>
  <si>
    <t xml:space="preserve">- El proyecto ha garantizado el cumplimiento de todos los requisitos legales para su funcionamiento y está debidamente registrado ante las autoridades locales, pero no se compromete voluntariamente en mayor medida con las políticas gubernamentales locales y/o nacionales. </t>
  </si>
  <si>
    <t>- El proyecto se compromete con los representantes del gobierno local y/o nacional para garantizar que existen políticas de apoyo y marcos jurídicos operativos que satisfacen las necesidades del proyecto.</t>
  </si>
  <si>
    <t xml:space="preserve">- El proyecto se compromete con los representantes de los gobiernos locales y/o nacionales para garantizar la existencia de políticas de apoyo y marcos jurídicos para el funcionamiento del proyecto.
- El proyecto defiende los derechos de la comunidad y de las partes interesadas, además de las necesidades del proyecto.
</t>
  </si>
  <si>
    <t>- El proyecto se compromete con los representantes de los gobiernos locales y/o nacionales a garantizar la existencia de políticas de apoyo y marcos jurídicos para el funcionamiento y la reproducción del proyecto.
- El proyecto defiende los derechos de la comunidad y de las partes interesadas, además de las necesidades del proyecto.
- El proyecto ha servido como piloto eficaz o ejemplo de buenas prácticas que informa las decisiones políticas.</t>
  </si>
  <si>
    <t>- El proyecto no participa en la elaboración de políticas</t>
  </si>
  <si>
    <t>- El proyecto participa en foros políticos locales, consultas o grupos de trabajo que afectan directamente a la ejecución del proyecto.</t>
  </si>
  <si>
    <t xml:space="preserve">- El proyecto participa en foros de política local, consultas o grupos de trabajo
- Participa en foros internacionales (por ejemplo, GMA) o grupos de trabajo 
</t>
  </si>
  <si>
    <t xml:space="preserve">- El proyecto participa en foros de política local, consultas o grupos de trabajo
- Participa en foros internacionales (por ejemplo, GMA) o grupos de trabajo 
- Proporciona activamente comentarios e información a las partes implicadas en el compromiso político local y/o nacional en relación con los ecosistemas de carbono azul. 
</t>
  </si>
  <si>
    <t>- El proyecto participa en foros políticos locales, consultas o grupos de trabajo y comparte experiencias con otros proyectos de carbono azul o NbS.
- Participa en foros internacionales (por ejemplo, GMA) o comparte conocimientos con académicos o grupos de trabajo que elaboran artículos sobre políticas relacionadas con los ecosistemas de carbono azul.
- Proporciona activamente comentarios e información a las partes implicadas en el compromiso político local y/o nacional en relación con los ecosistemas de carbono azul.</t>
  </si>
  <si>
    <t>4.3.1 Tener en cuenta las implicaciones locales de las políticas internacionales</t>
  </si>
  <si>
    <t>- Los objetivos y el diseño del proyecto no han tenido en cuenta la alineación con las políticas o los planes de acción nacionales, como los planes de gestión de manglares, praderas marinas o marismas, las NDC o las NBSAP.</t>
  </si>
  <si>
    <t>- El proyecto se ajusta en líneas generales a las políticas o planes de acción nacionales, como los planes de gestión de manglares o marismas.
- Los proyectos de créditos de carbono pueden explicar cómo se ajustan a la política nacional relacionada con el artículo 6.</t>
  </si>
  <si>
    <t>- El proyecto explica cómo se ajusta a los compromisos nacionales con los objetivos políticos internacionales, por ejemplo, los planes de mitigación del cambio climático o de biodiversidad descritos en las NDC, las NBSAP y las políticas o planes de acción nacionales relacionados.
- Los proyectos de créditos de carbono pueden articular cómo se alinean con la política nacional relacionada con el artículo 6.</t>
  </si>
  <si>
    <t>- El proyecto explica cómo se ajusta a los compromisos nacionales con los objetivos políticos internacionales, por ejemplo, la mitigación del cambio climático o los planes de biodiversidad descritos en las NDC, las NBSAP y las políticas o planes de acción nacionales relacionados.
- El proyecto puede cuantificar su contribución a la consecución de uno o varios de estos objetivos. 
- Los proyectos de créditos de carbono pueden explicar cómo se ajustan a la política nacional relacionada con el artículo 6.</t>
  </si>
  <si>
    <t>- El proyecto articula cómo se alinea con los compromisos nacionales con los objetivos políticos internacionales, por ejemplo, la mitigación del cambio climático o los planes de biodiversidad descritos en las NDC, las NBSAP y las políticas o planes de acción nacionales relacionados.
- El proyecto es capaz de cuantificar cómo contribuye a la consecución de múltiples objetivos relevantes.
- El proyecto comparte activamente los datos con los organismos nacionales de ejecución o las entidades gubernamentales pertinentes.
- Los proyectos de créditos de carbono pueden articular cómo planean alinearse con las políticas nacionales cambiantes (es decir, el Artículo 6).</t>
  </si>
  <si>
    <t>5.0 Movilizar capital de alta integridad</t>
  </si>
  <si>
    <t>5.1 Integridad de la financiación</t>
  </si>
  <si>
    <t>5.1.1 Establecer objetivos con base científica y seguir una jerarquía de mitigación</t>
  </si>
  <si>
    <t xml:space="preserve">Categoría </t>
  </si>
  <si>
    <t>- Los créditos se venden principalmente a intermediarios para su negociación posterior sin condiciones de retirada a corto plazo.</t>
  </si>
  <si>
    <t>- Los créditos se venden sobre todo directamente o a través de intermediarios a compradores para su retirada a corto plazo, pero los compradores no tienen un plan de reducción de emisiones.</t>
  </si>
  <si>
    <t xml:space="preserve">- Los créditos se venden principalmente para su retirada a corto plazo a compradores que realicen progresos verificables hacia un plan de reducción de emisiones.
- Se da prioridad a los compradores alineados con los valores de responsabilidad social y derechos humanos del proyecto.
</t>
  </si>
  <si>
    <t>- Los créditos se venden principalmente para su retirada inmediata.
- Los compradores están realizando progresos verificables hacia un plan de reducción de emisiones con objetivos basados en la ciencia.
- Se da prioridad a los compradores alineados con los valores de responsabilidad social y derechos humanos del proyecto.
- Los intermediarios aplican criterios similares a la selección de clientes.</t>
  </si>
  <si>
    <t>- Los créditos se venden principalmente para su retirada inmediata.
- Los compradores tienen un objetivo basado en la ciencia de 1,5° C que se controla y se hace público, siguiendo un marco establecido de reducción de emisiones.
- En la medida de lo razonable, los compradores cumplen los criterios de responsabilidad social y derechos humanos establecidos por el proyecto.
- Los intermediarios aplican criterios similares a la selección de clientes.</t>
  </si>
  <si>
    <t>- El proyecto no produce ni vende créditos de carbono.</t>
  </si>
  <si>
    <t>5.1.2 Reducción de riesgos</t>
  </si>
  <si>
    <t>- Los socios del proyecto no proporcionan ninguna orientación o restricción sobre el lenguaje utilizado por los inversores/compradores y existe el riesgo de que el proyecto se utilice para el lavado verde.
- El proyecto puede estar expuesto a un riesgo de reputación por asociación con financiadores/compradores/inversores o socios vinculados a proyectos fallidos.</t>
  </si>
  <si>
    <t>- Los socios del proyecto imponen restricciones al lenguaje utilizado por los inversores/compradores para garantizar una representación precisa de los resultados del proyecto y evitar el lavado verde.
- El proyecto no da prioridad a ningún financiador/comprador/inversor en particular.</t>
  </si>
  <si>
    <t>- Los socios del proyecto no proporcionan ninguna orientación o restricción sobre el lenguaje utilizado por los inversores/compradores.
- Sin embargo, el proyecto da prioridad a los inversores/compradores que apoyan públicamente las mejores prácticas en proyectos de mitigación y adaptación al clima y/o la biodiversidad.</t>
  </si>
  <si>
    <t>- Los socios del proyecto imponen restricciones al lenguaje utilizado por los inversores/compradores para garantizar una representación exacta de los resultados del proyecto.
- En la medida de lo posible, el proyecto da prioridad a los inversores/compradores que apoyan públicamente las mejores prácticas en proyectos de mitigación y adaptación al clima y/o la biodiversidad.</t>
  </si>
  <si>
    <t>- El proyecto impone restricciones al lenguaje de las reivindicaciones y ofrece a los financiadores o inversores orientaciones sobre cómo representar con exactitud los resultados del proyecto.
- Existen sistemas para evitar la doble contabilidad.
- En la medida de lo posible, el proyecto da prioridad a los inversores/compradores que apoyan públicamente las mejores prácticas en proyectos de mitigación y adaptación al clima y/o la biodiversidad .</t>
  </si>
  <si>
    <t>5.2 Transparencia financiera</t>
  </si>
  <si>
    <t>Transparencia financiera interna</t>
  </si>
  <si>
    <t>El proyecto no elabora presupuestos anuales ni informes financieros por escrito.</t>
  </si>
  <si>
    <t>El proyecto elabora presupuestos anuales e informes financieros por escrito, pero no todas las partes interesadas tienen acceso a ellos ni realizan aportaciones.</t>
  </si>
  <si>
    <t>El proyecto elabora presupuestos anuales e informes financieros por escrito a los que todas las partes interesadas tienen acceso y a los que pueden contribuir si lo solicitan.</t>
  </si>
  <si>
    <t>El proyecto elabora presupuestos anuales e informes financieros por escrito a los que todas las partes interesadas tienen fácil acceso y pueden contribuir, pero utiliza un lenguaje técnico difícil de entender si no se cuenta con la formación pertinente.</t>
  </si>
  <si>
    <t xml:space="preserve">- El proyecto elabora presupuestos anuales e informes financieros por escrito, que se facilitan a todas las partes interesadas para que hagan sus aportaciones y van acompañados de resúmenes fáciles de entender, vídeos explicativos, actualizaciones verbales u otras formas de comunicación en la lengua nativa.
</t>
  </si>
  <si>
    <t xml:space="preserve">Transparencia externa de los proyectos </t>
  </si>
  <si>
    <t xml:space="preserve">- Al proyecto no se le permite o decide no compartir ninguna información financiera, incluidos los costes de implementación o el reparto de beneficios, o el precio del crédito si produce créditos.
- El proyecto sólo produce las comunicaciones técnicas, sociales y financieras mínimas requeridas por el financiador o la norma y no se asegura de que sean fácilmente descubribles.
</t>
  </si>
  <si>
    <t>- El proyecto puede verse impedido de compartir cierta información por acuerdos de confidencialidad excesivamente restrictivos.
- El proyecto produce las comunicaciones técnicas, sociales y financieras mínimas requeridas por el financiador o la norma, pero no se asegura de que sean fácilmente descubribles.
- El proyecto puede compartir información adicional, pero aún no lo ha hecho.</t>
  </si>
  <si>
    <t>- El proyecto puede verse impedido de compartir cierta información por acuerdos de confidencialidad excesivamente restrictivos.
- El proyecto elabora informes técnicos, sociales y financieros de acuerdo con los requisitos de los financiadores o las normas, y se asegura de que sean fácilmente localizables.</t>
  </si>
  <si>
    <t>- El proyecto puede verse impedido de compartir cierta información por acuerdos de confidencialidad excesivamente restrictivos.
- El proyecto elabora informes técnicos, sociales y financieros de acuerdo con los requisitos de los financiadores o las normas, y se asegura de que sean fácilmente accesibles.
- El proyecto apoya el aumento de la transparencia compartiendo información adicional externamente siempre que sea posible, por ejemplo, compartiendo datos técnicos como los resultados de las muestras del núcleo del suelo con plataformas de datos de acceso abierto.</t>
  </si>
  <si>
    <t>- Los acuerdos de confidencialidad se limitan únicamente a la información confidencial necesaria, para facilitar el intercambio de información financiera, como los precios de venta de los créditos.
- El proyecto elabora informes técnicos, sociales y financieros para lectores externos, que son de libre acceso y fácilmente localizables.</t>
  </si>
  <si>
    <t>5.3 Diseñar acuerdos y contratos que promuevan precios y compensaciones justos y transparentes</t>
  </si>
  <si>
    <t>5.3.1 Costes y reparto de ingresos</t>
  </si>
  <si>
    <t>-El proyecto es incapaz de generar ingresos suficientes para cubrir los costes básicos.</t>
  </si>
  <si>
    <t>- El proyecto genera ingresos suficientes para cubrir los costes básicos y generar beneficios, pero se da prioridad a la rentabilidad del inversor frente a la asignación de beneficios a las comunidades u otras partes interesadas.
- No se ha acordado formalmente entre todas las partes interesadas una definición de "costes básicos", que podría omitir la necesidad de personal cualificado o los salarios de los gestores locales. 
- No todos los socios del proyecto conocen o participan en la asignación de recursos.</t>
  </si>
  <si>
    <t>- El proyecto genera ingresos suficientes para cubrir los costes básicos y compartirlos con las comunidades, pero para ello depende de la obtención de subvenciones recurrentes.
- La definición de costes de funcionamiento básicos incluye la contratación de un equipo, incluidos miembros contratados localmente, con toda la gama de competencias necesarias para lograr el éxito ecológico, social y financiero, además de los costes de administración y ejecución del proyecto.
- Todos los beneficiarios, pero no todos los socios del proyecto, participan en la asignación de recursos, pero se facilita información transparente.</t>
  </si>
  <si>
    <t>- El proyecto genera ingresos suficientes para cubrir los costes básicos y cumplir las obligaciones financieras con las comunidades u otras partes interesadas.
- Todos los beneficiarios, pero no todos los socios del proyecto, participan en la asignación de recursos, pero se presentan informes transparentes.</t>
  </si>
  <si>
    <t>- El proyecto genera ingresos suficientes para cubrir los costes básicos y cumplir las obligaciones financieras con las comunidades u otras partes interesadas.
- Existe la posibilidad adicional de que los beneficios apoyen la expansión del proyecto, la mejora de los resultados sociales, la investigación científica, la sostenibilidad a largo plazo o proporcionen rendimientos a los inversores. 
- Todos los socios pertinentes del proyecto son conscientes de la asignación de recursos y participan en ella.</t>
  </si>
  <si>
    <t>5.3.2 Precio del crédito</t>
  </si>
  <si>
    <t>- El proyecto está sujeto a un precio de venta fijo de por vida para la mayoría de los créditos producidos.
- El riesgo de que aumenten los costes operativos no se equilibra reteniendo créditos no descontados para su venta en el mercado abierto.
- El proyecto puede haber acordado un único pago inicial por el total de las reducciones de emisiones previstas y estar expuesto a altos niveles de riesgo financiero futuro, o al riesgo de no entrega.</t>
  </si>
  <si>
    <t>- El proyecto se aferra a un precio fijo de por vida o a un descuento porcentual para la mayoría de los créditos producidos.
- El riesgo de que aumenten los costes operativos se equilibra en cierta medida con el uso de un descuento porcentual en lugar de un precio fijo.
- El proyecto no ha acordado un único pago inicial por el total de las reducciones de emisiones previstas.</t>
  </si>
  <si>
    <t>- El proyecto puede estar sujeto a un precio de venta fijo o con descuento por crédito, pero sólo para una parte minoritaria del volumen total.
- Se retienen suficientes créditos no descontados para equilibrar el riesgo de aumento de los costes operativos.
- El proyecto no ha acordado un único pago inicial por el total de las reducciones de emisiones previstas.</t>
  </si>
  <si>
    <t>- Los precios de los créditos pueden fijarse o descontarse durante un tiempo o volumen limitados para facilitar la inversión, pero el proyecto no está sujeto a un precio de venta fijo de por vida.
- Se retienen suficientes créditos no descontados para equilibrar el riesgo de aumento de los costes operativos.
- El proyecto no ha acordado un único pago inicial por el total de las reducciones de emisiones previstas.</t>
  </si>
  <si>
    <t>- Los precios de los créditos pueden ser fijos o descontados durante un tiempo o volumen limitados, pero el proyecto no está sujeto a un precio de venta fijo de por vida.
- Se retienen suficientes créditos sin descontar para equilibrar el riesgo de aumento de los costes operativos.
- El precio del inversor se fija para tener en cuenta y reflejar las condiciones cambiantes del mercado (por ejemplo, precios flotantes, cláusulas de aumento, etc.).
- El proyecto no ha acordado un único pago inicial por el total de las reducciones de emisiones previstas.</t>
  </si>
  <si>
    <t xml:space="preserve">5.3.3 Acuerdos de reparto de beneficios </t>
  </si>
  <si>
    <t>No existe ningún mecanismo formal escrito de reparto de beneficios a largo plazo.</t>
  </si>
  <si>
    <t>Existen mecanismos de reparto de beneficios a largo plazo, pero el poder de decisión recae en un subconjunto de socios relevantes. O: Los mecanismos de reparto de beneficios están claramente planificados y la consulta es continua.</t>
  </si>
  <si>
    <t>Existen mecanismos de reparto de beneficios a largo plazo y se consulta a todas las partes interesadas para definir condiciones equitativas y acuerdos de reparto de beneficios.</t>
  </si>
  <si>
    <t>Existen mecanismos de reparto de beneficios a largo plazo y todas las partes interesadas y grupos de partes interesadas están igualmente capacitados para definir términos equitativos y acuerdos de reparto de beneficios.</t>
  </si>
  <si>
    <t>Existen mecanismos de reparto de beneficios a largo plazo y todas las partes interesadas y grupos de partes interesadas están igualmente capacitados para definir términos equitativos y acuerdos de reparto de beneficios con el apoyo de asesoramiento jurídico neutral.</t>
  </si>
  <si>
    <t>6.0 Diseño para la sostenibilidad</t>
  </si>
  <si>
    <t>6.1 Durabilidad del proyecto</t>
  </si>
  <si>
    <t xml:space="preserve">- El proyecto supervisa e informa sobre el éxito de la aplicación a intervalos apropiados durante menos de 3 años
</t>
  </si>
  <si>
    <t xml:space="preserve">- El proyecto ha elaborado un plan de seguimiento de 3 a 5 años.
- El proyecto cuenta con planes de gestión adaptativa y puede responder a los resultados del seguimiento.
</t>
  </si>
  <si>
    <t xml:space="preserve">- El proyecto ha elaborado un plan de seguimiento de 3 a 5 años y ha empezado a aplicarlo.
- El proyecto cuenta con planes de gestión adaptativa y puede responder a los resultados del seguimiento.
- El proyecto forma y emplea a personal local.
</t>
  </si>
  <si>
    <t>- El proyecto ha elaborado un plan de seguimiento de 5 a 10 años y puede mostrar cómo se está aplicando.
- El proyecto cuenta con planes de gestión adaptativa y puede responder a los resultados del seguimiento.
- El proyecto forma y emplea a personal local en puestos de larga duración.</t>
  </si>
  <si>
    <t xml:space="preserve">- El proyecto cuenta con planes claros de seguimiento y mantenimiento a largo plazo para más de 10 años, puede demostrar cómo se están aplicando y forma y emplea a personal a largo plazo, contratando localmente siempre que es posible.
</t>
  </si>
  <si>
    <t>- No hay planes claros para crear capacidad local o medios de vida sostenibles que garanticen la persistencia del proyecto más allá del actual periodo de financiación.</t>
  </si>
  <si>
    <t>- El proyecto aún no ha elaborado planes claros para el desarrollo de medios de vida sostenibles que reduzcan la presión sobre el ecosistema.
- El proyecto ha llevado a cabo la capacitación local para una selección de tareas de mantenimiento del lugar.</t>
  </si>
  <si>
    <t xml:space="preserve">- El proyecto ha empezado a aplicar planes de alternativas sostenibles a las actividades que degradan el ecosistema, elaborados conjuntamente con las partes interesadas locales.
- El proyecto está creando capacidad local suficiente para mantener el emplazamiento del proyecto. </t>
  </si>
  <si>
    <t>- El proyecto está aplicando planes claros de alternativas sostenibles a las actividades que degradan el ecosistema, elaborados conjuntamente con las partes interesadas locales y subvencionados inicialmente por el proyecto.
- El desarrollo de capacidades del proyecto ha garantizado que las comunidades locales tengan las habilidades y los conocimientos necesarios para mantener la durabilidad del proyecto más allá de la fecha de finalización del mismo.</t>
  </si>
  <si>
    <t>- El desarrollo de las capacidades del proyecto ha garantizado que las comunidades locales tengan las habilidades y los conocimientos necesarios para mantener los resultados del proyecto más allá de la fecha de finalización del mismo, incluida la planificación de la transición para reducir los choques financieros y preparar a las partes interesadas.</t>
  </si>
  <si>
    <t>- El proyecto no tiene intención clara de solicitar más subvenciones ni de obtener otros ingresos una vez transcurrido el periodo de subvención inicial.
- El proyecto solicita financiación de forma ad hoc y no participa en grupos nacionales o internacionales que podrían aumentar la exposición y el acceso a oportunidades de financiación.</t>
  </si>
  <si>
    <t>- El proyecto cuenta con un proceso de gestión financiera claro y tiene intención de solicitar financiación más allá del periodo de subvención inicial, pero el presupuesto no incluye recursos humanos para garantizar ingresos adicionales.
- El proyecto solicita financiación ad hoc y no participa en ningún grupo nacional o internacional.</t>
  </si>
  <si>
    <t>- El proyecto tiene planes financieros claros, incluido el gasto en recursos humanos, para garantizar ingresos adicionales más allá de la subvención inicial o del periodo de acreditación.
- El proyecto solicita financiación ad hoc y no participa en ningún grupo nacional o internacional.</t>
  </si>
  <si>
    <t>- El proyecto cuenta con planes financieros claros, incluido el gasto en recursos humanos, para garantizar más ingresos una vez transcurrido el periodo inicial de subvención o de acreditación.
- Los socios del proyecto participan en foros nacionales o internacionales y tienen un mayor acceso a una red de opciones de financiadores/inversores.</t>
  </si>
  <si>
    <t>- El proyecto cuenta con planes financieros claros que incluyen el gasto en recursos humanos dedicados a establecer múltiples fuentes de ingresos y garantizar el acceso continuado a subvenciones u otros ingresos suficientes para mantener el sitio y los beneficios de las partes interesadas una vez finalizado el periodo de subvención inicial.
- Los socios del proyecto tienen acceso a una red de opciones de financiadores/inversores y/o participan en foros nacionales o internacionales que aumentan la probabilidad de financiación.</t>
  </si>
  <si>
    <t>6.2 Evaluación de riesgos</t>
  </si>
  <si>
    <t>Evaluación de riesgos del cambio climático</t>
  </si>
  <si>
    <t>- El proyecto no ha realizado una evaluación de riesgos del cambio climático</t>
  </si>
  <si>
    <t>- El proyecto realizó una evaluación limitada de los riesgos del cambio climático.
- El proyecto es consciente de los riesgos, pero aún no cuenta con medidas formales para supervisar, mitigar, responder o adaptarse a los posibles impactos.</t>
  </si>
  <si>
    <t>- El proyecto llevó a cabo una evaluación exhaustiva de los riesgos del cambio climático.
- Se supervisan los efectos del cambio climático en el emplazamiento del proyecto.</t>
  </si>
  <si>
    <t>- El proyecto llevó a cabo una evaluación exhaustiva de los riesgos del cambio climático
-Los resultados de la evaluación de riesgos informaron el diseño y la ejecución del proyecto.
- Se supervisan los efectos del cambio climático en el emplazamiento del proyecto.</t>
  </si>
  <si>
    <t>- El proyecto llevó a cabo una evaluación exhaustiva de los riesgos del cambio climático.
- En la medida de lo posible, el proyecto cuenta con medidas completas y exhaustivas para mitigar los posibles efectos del cambio climático y adaptarse a ellos.
- Se vigilan los efectos del cambio climático en el emplazamiento del proyecto, por ejemplo, la subida del nivel del mar, el estrés térmico, los cambios en las precipitaciones y las condiciones meteorológicas adversas.</t>
  </si>
  <si>
    <t>Evaluación de riesgos por causas humanas</t>
  </si>
  <si>
    <t xml:space="preserve">- El proyecto no ha realizado ninguna evaluación de riesgos para las causas humanas de fracaso o reversión del proyecto. </t>
  </si>
  <si>
    <t xml:space="preserve">- El proyecto realizó una evaluación limitada de los riesgos humanos
- El proyecto es consciente de los riesgos, pero aún no cuenta con medidas formales para controlar, mitigar, responder o adaptarse a los posibles impactos humanos sobre el ecosistema. </t>
  </si>
  <si>
    <t>- El proyecto llevó a cabo una evaluación exhaustiva de los riesgos humanos.
- Los impactos humanos en el emplazamiento del proyecto y en el ecosistema cercano son objeto de seguimiento y sirven de base para las medidas de respuesta.
- Los cambios sociales locales y la satisfacción de la comunidad con el proyecto son objeto de seguimiento y sirven de base para las medidas de respuesta.</t>
  </si>
  <si>
    <t>- El proyecto llevó a cabo una evaluación exhaustiva de los riesgos humanos.
- Los resultados de la evaluación de riesgos se incorporaron al diseño de las intervenciones del proyecto, que abordan eficazmente los factores humanos de pérdida.
- Se supervisan los cambios sociales locales, el impacto humano en el ecosistema del proyecto y la satisfacción de la comunidad con el proyecto, y se diseñan medidas paliativas junto con las partes interesadas.</t>
  </si>
  <si>
    <t>- El proyecto lleva a cabo evaluaciones periódicas y exhaustivas de los riesgos humanos, incluidos los agentes externos, y los resultados informan el diseño, la supervisión y las estrategias de gestión adaptativa del proyecto.</t>
  </si>
  <si>
    <t>Evaluación del riesgo financiero</t>
  </si>
  <si>
    <t>- El proyecto aún no ha llevado a cabo ninguna evaluación de riesgos para las causas financieras de fracaso o reversión del proyecto</t>
  </si>
  <si>
    <t>- El proyecto llevó a cabo una evaluación limitada de los riesgos financieros</t>
  </si>
  <si>
    <t>- El proyecto llevó a cabo una evaluación exhaustiva de los riesgos financieros.
- Los resultados de la evaluación de riesgos se incorporaron al diseño de las finanzas y los flujos de financiación/ingresos del proyecto.</t>
  </si>
  <si>
    <t xml:space="preserve">- El proyecto llevó a cabo una evaluación exhaustiva de los riesgos financieros.
- Los resultados de la evaluación de riesgos se incorporaron al diseño de las finanzas y los flujos de financiación/ingresos del proyecto.
-El plan financiero del proyecto incluye la actualización periódica de la evaluación de riesgos y la planificación de la gestión adaptativa.
</t>
  </si>
  <si>
    <t>- El proyecto lleva a cabo evaluaciones exhaustivas de los riesgos financieros, incorpora los resultados en el diseño de las finanzas y los flujos de financiación/ingresos del proyecto y actualiza las evaluaciones periódicamente.
- Los proyectos de acreditación incluyen la evaluación del riesgo de reversión asociado a la pérdida de ingresos al final del periodo de acreditación, realizada con al menos cinco años de antelación.
- Incluye los riesgos financieros para los PI y las CL derivados de la ejecución del proyecto.</t>
  </si>
  <si>
    <t>Política de evaluación de riesgos</t>
  </si>
  <si>
    <t>- El proyecto aún no ha realizado ninguna evaluación de riesgos de cambios políticos que puedan provocar el fracaso o la reversión del proyecto.</t>
  </si>
  <si>
    <t>- El proyecto llevó a cabo una evaluación limitada de los riesgos políticos.</t>
  </si>
  <si>
    <t>- El proyecto llevó a cabo una evaluación exhaustiva de los riesgos políticos.
- Los resultados de la evaluación de riesgos se incorporaron a los planes de gobernanza, gestión y financiación de las políticas.</t>
  </si>
  <si>
    <t xml:space="preserve">- El proyecto llevó a cabo una evaluación exhaustiva de los riesgos políticos.
- Los resultados de la evaluación de riesgos se incorporaron a los planes de gobernanza, gestión y divulgación de las políticas.
- Las evaluaciones de riesgos se actualizan en función de los ciclos electorales nacionales.
- Los proyectos de acreditación supervisan los riesgos políticos en torno al artículo 6 o el acceso a los mercados para informar sobre el diseño de los flujos de financiación/ingresos.
</t>
  </si>
  <si>
    <t>- El proyecto lleva a cabo evaluaciones periódicas y exhaustivas de los riesgos políticos, incluida la tenencia, la gobernanza y el acceso a los mercados. Los resultados sirven de base para el diseño, el seguimiento y las estrategias de gestión adaptativa del proyecto.</t>
  </si>
  <si>
    <t>6.3 Establecer medidas para mitigar el riesgo de reversión</t>
  </si>
  <si>
    <t>6.3 Mitigación de riesgos</t>
  </si>
  <si>
    <t>- No se ha definido cómo difiere la exposición al riesgo entre las partes participantes, la influencia de las partes sobre esos riesgos y su capacidad para absorber el impacto de un rendimiento inferior al esperado.
- El proyecto no cuenta con estrategias de gestión y mitigación de riesgos formalmente definidas.</t>
  </si>
  <si>
    <t>- El proyecto ha planificado respuestas de gestión adaptativa a los riesgos más comunes relacionados con la aplicación física y ha llevado a cabo evaluaciones de riesgo limitadas.</t>
  </si>
  <si>
    <t>- El proyecto cuenta con estrategias integradas de gestión y mitigación de riesgos, basadas en evaluaciones de riesgos y respaldadas por procesos claros como el diagrama RACI, los planes MEAL y las respuestas de gestión adaptativa.</t>
  </si>
  <si>
    <t>- Los riesgos previstos se asignan a las partes participantes sobre la base de un acuerdo mutuo y tienen en cuenta la influencia de las partes sobre dichos riesgos y/o exposición, así como su capacidad para absorber el impacto de un rendimiento inferior al previsto.
- El proyecto cuenta con estrategias integradas de gestión y mitigación de riesgos, basadas en evaluaciones de riesgos y respaldadas por procesos claros como el diagrama RACI, los planes MEAL y las respuestas de gestión adaptativa.</t>
  </si>
  <si>
    <t>- La gestión y mitigación de riesgos se asigna a los socios adecuados del proyecto y se apoya en un gráfico RACI y un plan MEAL.
- Los planes presupuestarios y de recursos se basan en evaluaciones de riesgos para garantizar que se dispone de recursos suficientes para aplicar respuestas de gestión adaptativa en caso necesario.</t>
  </si>
  <si>
    <t>- El proyecto se centra únicamente en la restauración o plantación y no aborda los factores sociales o económicos de la pérdida.
- El proyecto no aborda ninguna cuestión política o de gobernanza.</t>
  </si>
  <si>
    <t>- El proyecto proporciona algunos beneficios tangibles a las partes interesadas como subproducto de la restauración.
- Los miembros de la comunidad reciben formación básica para apoyar la ejecución del proyecto y la transición a medios de vida alternativos.
- El proyecto no aborda ninguna cuestión política o de gobernanza.</t>
  </si>
  <si>
    <t xml:space="preserve">- El proyecto pretende que los beneficios proporcionados a las partes interesadas durante el periodo del proyecto continúen una vez finalizado éste y está desarrollando un plan de mantenimiento y gestión a largo plazo.
- El proyecto proporciona pleno apoyo técnico o financiero para la transición de las partes interesadas fuera de las actividades perjudiciales.
- La buena gobernanza lograda durante la ejecución del proyecto facilita los derechos de gestión a largo plazo.
- El proyecto no se ocupa de cuestiones políticas más amplias.
</t>
  </si>
  <si>
    <t xml:space="preserve">- El proyecto seguirá proporcionando beneficios tangibles a las partes interesadas después del periodo de financiación/ejecución, con el apoyo de un plan de mantenimiento a largo plazo desarrollado conjuntamente con las partes interesadas.
- El proyecto proporciona pleno apoyo técnico o financiero para que las partes interesadas abandonen las actividades perjudiciales.
- Los cambios en el lugar y/u otros cambios en la gobernanza local logrados durante la ejecución del proyecto facilitan la protección a largo plazo.
- El proyecto no se ocupa de cuestiones políticas más amplias.
</t>
  </si>
  <si>
    <t>- Garantizar que el proyecto sigue proporcionando beneficios tangibles a las partes interesadas y que éstas deciden mantenerlo.
- Garantizar que las partes interesadas han abandonado con éxito cualquier actividad perjudicial y es improbable que la reanuden.
- Los cambios políticos o de gobernanza logrados durante la ejecución del proyecto proporcionan protección a más largo plazo.</t>
  </si>
  <si>
    <t>PRINCIPIO 6. Diseño para la sostenibilidad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</si>
</sst>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1"/>
      <color theme="1"/>
      <name val="Calibri"/>
      <family val="2"/>
      <scheme val="minor"/>
    </font>
    <font>
      <b/>
      <sz val="10.5"/>
      <color theme="1"/>
      <name val="Calibri"/>
      <family val="2"/>
      <scheme val="minor"/>
    </font>
    <font>
      <sz val="10.5"/>
      <color theme="1"/>
      <name val="Calibri"/>
      <family val="2"/>
      <scheme val="minor"/>
    </font>
    <font>
      <sz val="8"/>
      <color theme="1"/>
      <name val="Calibri"/>
      <family val="2"/>
      <scheme val="minor"/>
    </font>
    <font>
      <b/>
      <sz val="14"/>
      <color theme="1"/>
      <name val="Calibri"/>
      <family val="2"/>
      <scheme val="minor"/>
    </font>
    <font>
      <sz val="12"/>
      <color theme="1"/>
      <name val="Calibri Light"/>
      <family val="2"/>
      <scheme val="major"/>
    </font>
    <font>
      <b/>
      <sz val="14"/>
      <color rgb="FF0070C0"/>
      <name val="Calibri"/>
      <family val="2"/>
      <scheme val="minor"/>
    </font>
    <font>
      <b/>
      <sz val="14"/>
      <color rgb="FF0070C0"/>
      <name val="Calibri Light"/>
      <family val="2"/>
      <scheme val="major"/>
    </font>
    <font>
      <sz val="14"/>
      <color rgb="FF0070C0"/>
      <name val="Calibri Light"/>
      <family val="2"/>
      <scheme val="major"/>
    </font>
    <font>
      <sz val="11"/>
      <color theme="1"/>
      <name val="Calibri Light"/>
      <family val="2"/>
      <scheme val="major"/>
    </font>
    <font>
      <b/>
      <sz val="12"/>
      <color theme="1"/>
      <name val="Calibri Light"/>
      <family val="2"/>
      <scheme val="major"/>
    </font>
    <font>
      <sz val="12"/>
      <color theme="1"/>
      <name val="Calibri"/>
      <family val="2"/>
      <scheme val="minor"/>
    </font>
    <font>
      <sz val="12"/>
      <color rgb="FFFF0000"/>
      <name val="Calibri Light"/>
      <family val="2"/>
      <scheme val="major"/>
    </font>
    <font>
      <u/>
      <sz val="11"/>
      <color theme="10"/>
      <name val="Calibri"/>
      <family val="2"/>
      <scheme val="minor"/>
    </font>
    <font>
      <sz val="12"/>
      <color rgb="FF000000"/>
      <name val="Calibri Light"/>
      <family val="2"/>
      <scheme val="major"/>
    </font>
    <font>
      <sz val="12"/>
      <color rgb="FF000000"/>
      <name val="Calibri Light"/>
      <family val="2"/>
    </font>
    <font>
      <sz val="12"/>
      <color rgb="FF000000"/>
      <name val="Calibri"/>
      <family val="2"/>
      <scheme val="minor"/>
    </font>
    <font>
      <sz val="11"/>
      <color rgb="FF000000"/>
      <name val="Arial"/>
      <family val="2"/>
    </font>
    <font>
      <sz val="12"/>
      <color theme="1"/>
      <name val="Segoe UI"/>
      <family val="2"/>
    </font>
    <font>
      <sz val="12"/>
      <name val="Calibri Light"/>
      <family val="2"/>
      <scheme val="major"/>
    </font>
    <font>
      <b/>
      <sz val="11"/>
      <color theme="1"/>
      <name val="Calibri Light"/>
      <family val="2"/>
      <scheme val="major"/>
    </font>
    <font>
      <sz val="12"/>
      <color theme="4" tint="-0.249977111117893"/>
      <name val="Calibri"/>
      <family val="2"/>
      <scheme val="minor"/>
    </font>
    <font>
      <sz val="12"/>
      <color rgb="FF00B0F0"/>
      <name val="Calibri Light"/>
      <family val="2"/>
      <scheme val="major"/>
    </font>
    <font>
      <sz val="12"/>
      <color rgb="FF3399FF"/>
      <name val="Calibri Light"/>
      <family val="2"/>
      <scheme val="major"/>
    </font>
    <font>
      <sz val="9"/>
      <color rgb="FF3399FF"/>
      <name val="Segoe UI"/>
      <family val="2"/>
    </font>
    <font>
      <sz val="11"/>
      <color rgb="FF3399FF"/>
      <name val="Calibri Light"/>
      <family val="2"/>
      <scheme val="major"/>
    </font>
    <font>
      <sz val="12"/>
      <color rgb="FF000000"/>
      <name val="Calibri Light"/>
      <family val="2"/>
      <scheme val="major"/>
    </font>
    <font>
      <sz val="11"/>
      <color rgb="FF000000"/>
      <name val="Calibri"/>
      <family val="2"/>
    </font>
    <font>
      <sz val="12"/>
      <name val="Calibri Light"/>
      <family val="2"/>
    </font>
    <font>
      <sz val="12"/>
      <color rgb="FF0070C0"/>
      <name val="Calibri Light"/>
      <family val="2"/>
      <scheme val="major"/>
    </font>
    <font>
      <sz val="12"/>
      <color rgb="FF3399FF"/>
      <name val="Calibri"/>
      <family val="2"/>
      <scheme val="minor"/>
    </font>
  </fonts>
  <fills count="4">
    <fill>
      <patternFill patternType="none"/>
    </fill>
    <fill>
      <patternFill patternType="gray125"/>
    </fill>
    <fill>
      <patternFill patternType="solid">
        <fgColor rgb="FF3399FF"/>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14" fillId="0" borderId="0" applyNumberFormat="0" applyFill="0" applyBorder="0" applyAlignment="0" applyProtection="0"/>
  </cellStyleXfs>
  <cellXfs count="193">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1" fillId="0" borderId="0" xfId="0" applyFont="1"/>
    <xf numFmtId="0" fontId="1" fillId="0" borderId="0" xfId="0" applyFont="1" applyAlignment="1">
      <alignment horizontal="center" vertical="center" wrapText="1"/>
    </xf>
    <xf numFmtId="0" fontId="0" fillId="0" borderId="0" xfId="0" applyAlignment="1">
      <alignment horizontal="center"/>
    </xf>
    <xf numFmtId="0" fontId="0" fillId="0" borderId="0" xfId="0"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1" fillId="0" borderId="2" xfId="0" applyFont="1" applyBorder="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2" borderId="0" xfId="0" applyFill="1"/>
    <xf numFmtId="0" fontId="1" fillId="0" borderId="0" xfId="0" applyFont="1" applyAlignment="1">
      <alignment horizontal="center"/>
    </xf>
    <xf numFmtId="0" fontId="0" fillId="0" borderId="0" xfId="0" applyAlignment="1">
      <alignment horizontal="center" vertical="center"/>
    </xf>
    <xf numFmtId="0" fontId="4" fillId="0" borderId="0" xfId="0" applyFont="1" applyAlignment="1">
      <alignment vertical="center"/>
    </xf>
    <xf numFmtId="0" fontId="5" fillId="0" borderId="0" xfId="0" applyFont="1"/>
    <xf numFmtId="164" fontId="3" fillId="0" borderId="7"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vertical="top" wrapText="1"/>
    </xf>
    <xf numFmtId="0" fontId="6" fillId="0" borderId="0" xfId="0" applyFont="1"/>
    <xf numFmtId="0" fontId="6" fillId="0" borderId="17" xfId="0" applyFont="1" applyBorder="1"/>
    <xf numFmtId="0" fontId="10" fillId="0" borderId="18" xfId="0" applyFont="1" applyBorder="1"/>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6" xfId="0" applyFont="1" applyBorder="1" applyAlignment="1">
      <alignment vertical="top" wrapText="1"/>
    </xf>
    <xf numFmtId="0" fontId="6" fillId="0" borderId="16" xfId="0" applyFont="1" applyBorder="1" applyAlignment="1">
      <alignment horizontal="left" vertical="top" wrapText="1"/>
    </xf>
    <xf numFmtId="0" fontId="6" fillId="0" borderId="0" xfId="0" applyFont="1" applyAlignment="1">
      <alignment wrapText="1"/>
    </xf>
    <xf numFmtId="0" fontId="6" fillId="0" borderId="19" xfId="0" applyFont="1" applyBorder="1" applyAlignment="1">
      <alignment vertical="center" wrapText="1"/>
    </xf>
    <xf numFmtId="0" fontId="6" fillId="0" borderId="20" xfId="0" applyFont="1" applyBorder="1"/>
    <xf numFmtId="0" fontId="6" fillId="0" borderId="0" xfId="0" applyFont="1" applyAlignment="1">
      <alignment vertical="center" wrapText="1"/>
    </xf>
    <xf numFmtId="0" fontId="6" fillId="0" borderId="0" xfId="0" applyFont="1" applyAlignment="1">
      <alignment horizontal="center" vertical="center"/>
    </xf>
    <xf numFmtId="0" fontId="10" fillId="0" borderId="0" xfId="0" applyFont="1"/>
    <xf numFmtId="0" fontId="6" fillId="0" borderId="19" xfId="0" applyFont="1" applyBorder="1" applyAlignment="1">
      <alignment wrapText="1"/>
    </xf>
    <xf numFmtId="0" fontId="8" fillId="0" borderId="0" xfId="0" applyFont="1" applyAlignment="1">
      <alignment horizontal="left"/>
    </xf>
    <xf numFmtId="0" fontId="12" fillId="0" borderId="0" xfId="0" applyFont="1" applyAlignment="1">
      <alignment vertical="center"/>
    </xf>
    <xf numFmtId="0" fontId="10" fillId="0" borderId="0" xfId="0" applyFont="1" applyAlignment="1">
      <alignment wrapText="1"/>
    </xf>
    <xf numFmtId="0" fontId="6" fillId="0" borderId="32" xfId="0" applyFont="1" applyBorder="1" applyAlignment="1">
      <alignment horizontal="left" vertical="top" wrapText="1"/>
    </xf>
    <xf numFmtId="0" fontId="6" fillId="0" borderId="33" xfId="0" applyFont="1" applyBorder="1" applyAlignment="1">
      <alignment horizontal="center" vertical="center" wrapText="1"/>
    </xf>
    <xf numFmtId="0" fontId="6" fillId="0" borderId="35" xfId="0" applyFont="1" applyBorder="1" applyAlignment="1">
      <alignment wrapText="1"/>
    </xf>
    <xf numFmtId="0" fontId="12" fillId="0" borderId="0" xfId="0" applyFont="1"/>
    <xf numFmtId="0" fontId="19"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wrapText="1"/>
    </xf>
    <xf numFmtId="0" fontId="9" fillId="0" borderId="0" xfId="0" applyFont="1"/>
    <xf numFmtId="0" fontId="12" fillId="0" borderId="0" xfId="0" applyFont="1" applyAlignment="1">
      <alignment wrapText="1"/>
    </xf>
    <xf numFmtId="0" fontId="12" fillId="0" borderId="9" xfId="0" applyFont="1" applyBorder="1"/>
    <xf numFmtId="0" fontId="12" fillId="0" borderId="7" xfId="0" applyFont="1" applyBorder="1"/>
    <xf numFmtId="0" fontId="12" fillId="0" borderId="13" xfId="0" applyFont="1" applyBorder="1"/>
    <xf numFmtId="0" fontId="12" fillId="0" borderId="11" xfId="0" applyFont="1" applyBorder="1"/>
    <xf numFmtId="0" fontId="12" fillId="0" borderId="12" xfId="0" applyFont="1" applyBorder="1"/>
    <xf numFmtId="0" fontId="12" fillId="0" borderId="4" xfId="0" applyFont="1" applyBorder="1"/>
    <xf numFmtId="0" fontId="12" fillId="0" borderId="3" xfId="0" applyFont="1" applyBorder="1"/>
    <xf numFmtId="0" fontId="12" fillId="0" borderId="0" xfId="0" applyFont="1" applyAlignment="1">
      <alignment vertical="top" wrapText="1"/>
    </xf>
    <xf numFmtId="0" fontId="20" fillId="0" borderId="25"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left"/>
    </xf>
    <xf numFmtId="0" fontId="7" fillId="0" borderId="0" xfId="0" applyFont="1" applyAlignment="1">
      <alignment horizontal="left"/>
    </xf>
    <xf numFmtId="0" fontId="8" fillId="0" borderId="0" xfId="0" applyFont="1"/>
    <xf numFmtId="0" fontId="0" fillId="0" borderId="0" xfId="0" applyAlignment="1">
      <alignment horizontal="left" vertical="top" wrapText="1"/>
    </xf>
    <xf numFmtId="0" fontId="6" fillId="0" borderId="0" xfId="0" applyFont="1" applyAlignment="1">
      <alignment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19" xfId="0" applyFont="1" applyBorder="1" applyAlignment="1">
      <alignment horizontal="center" vertical="center" wrapText="1"/>
    </xf>
    <xf numFmtId="0" fontId="6" fillId="0" borderId="2" xfId="0" applyFont="1" applyBorder="1" applyAlignment="1">
      <alignment horizontal="left"/>
    </xf>
    <xf numFmtId="0" fontId="6" fillId="0" borderId="9" xfId="0" applyFont="1" applyBorder="1"/>
    <xf numFmtId="0" fontId="6" fillId="0" borderId="10" xfId="0" applyFont="1" applyBorder="1"/>
    <xf numFmtId="0" fontId="6" fillId="0" borderId="7" xfId="0" applyFont="1" applyBorder="1"/>
    <xf numFmtId="0" fontId="6" fillId="0" borderId="13" xfId="0" applyFont="1" applyBorder="1"/>
    <xf numFmtId="0" fontId="6" fillId="0" borderId="11" xfId="0" applyFont="1" applyBorder="1"/>
    <xf numFmtId="0" fontId="6" fillId="0" borderId="12" xfId="0" applyFont="1" applyBorder="1"/>
    <xf numFmtId="0" fontId="6" fillId="0" borderId="4" xfId="0" applyFont="1" applyBorder="1"/>
    <xf numFmtId="0" fontId="6" fillId="0" borderId="14" xfId="0" applyFont="1" applyBorder="1"/>
    <xf numFmtId="0" fontId="6" fillId="0" borderId="3" xfId="0" applyFont="1" applyBorder="1"/>
    <xf numFmtId="0" fontId="11" fillId="0" borderId="0" xfId="0" applyFont="1"/>
    <xf numFmtId="0" fontId="6" fillId="0" borderId="0" xfId="0" applyFont="1" applyAlignment="1">
      <alignment horizontal="left" vertical="center" wrapText="1"/>
    </xf>
    <xf numFmtId="0" fontId="6" fillId="0" borderId="0" xfId="0" applyFont="1" applyAlignment="1">
      <alignment horizontal="left" vertical="center"/>
    </xf>
    <xf numFmtId="0" fontId="6" fillId="0" borderId="20" xfId="0" applyFont="1" applyBorder="1" applyAlignment="1">
      <alignment horizontal="center"/>
    </xf>
    <xf numFmtId="0" fontId="6" fillId="0" borderId="23" xfId="0" applyFont="1" applyBorder="1"/>
    <xf numFmtId="0" fontId="6" fillId="0" borderId="0" xfId="0" applyFont="1" applyAlignment="1">
      <alignment vertical="top" wrapText="1"/>
    </xf>
    <xf numFmtId="0" fontId="0" fillId="0" borderId="0" xfId="0" applyAlignment="1">
      <alignment horizontal="center" vertical="center" wrapText="1"/>
    </xf>
    <xf numFmtId="0" fontId="9" fillId="0" borderId="0" xfId="0" applyFont="1" applyAlignment="1">
      <alignment vertical="center"/>
    </xf>
    <xf numFmtId="0" fontId="6" fillId="0" borderId="0" xfId="0" applyFont="1" applyAlignment="1">
      <alignment horizontal="center" vertical="center" wrapText="1"/>
    </xf>
    <xf numFmtId="0" fontId="0" fillId="0" borderId="0" xfId="0" applyAlignment="1">
      <alignment wrapText="1"/>
    </xf>
    <xf numFmtId="0" fontId="6" fillId="0" borderId="30" xfId="0" applyFont="1" applyBorder="1"/>
    <xf numFmtId="0" fontId="6" fillId="0" borderId="0" xfId="0" applyFont="1" applyAlignment="1">
      <alignment horizontal="center" wrapText="1"/>
    </xf>
    <xf numFmtId="0" fontId="6" fillId="0" borderId="0" xfId="0" applyFont="1" applyAlignment="1">
      <alignment horizontal="left"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horizontal="left" vertical="top"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11" fillId="0" borderId="0" xfId="0" applyFont="1" applyAlignment="1">
      <alignment wrapText="1"/>
    </xf>
    <xf numFmtId="0" fontId="16" fillId="0" borderId="32" xfId="0" applyFont="1" applyBorder="1" applyAlignment="1">
      <alignment horizontal="left" vertical="top" wrapText="1"/>
    </xf>
    <xf numFmtId="0" fontId="14" fillId="0" borderId="34" xfId="1" applyFill="1" applyBorder="1"/>
    <xf numFmtId="0" fontId="17" fillId="0" borderId="0" xfId="0" applyFont="1"/>
    <xf numFmtId="0" fontId="18" fillId="0" borderId="0" xfId="0" applyFont="1" applyAlignment="1">
      <alignment vertical="center"/>
    </xf>
    <xf numFmtId="0" fontId="6" fillId="0" borderId="2" xfId="0" applyFont="1" applyBorder="1" applyAlignment="1">
      <alignment horizontal="left" wrapText="1"/>
    </xf>
    <xf numFmtId="0" fontId="6" fillId="0" borderId="9" xfId="0" applyFont="1" applyBorder="1" applyAlignment="1">
      <alignment wrapText="1"/>
    </xf>
    <xf numFmtId="0" fontId="6" fillId="0" borderId="7" xfId="0" applyFont="1" applyBorder="1" applyAlignment="1">
      <alignment wrapText="1"/>
    </xf>
    <xf numFmtId="0" fontId="6" fillId="0" borderId="13" xfId="0" applyFont="1" applyBorder="1" applyAlignment="1">
      <alignment wrapText="1"/>
    </xf>
    <xf numFmtId="0" fontId="6" fillId="0" borderId="14" xfId="0" applyFont="1" applyBorder="1" applyAlignment="1">
      <alignment wrapText="1"/>
    </xf>
    <xf numFmtId="0" fontId="6" fillId="0" borderId="11" xfId="0" applyFont="1" applyBorder="1" applyAlignment="1">
      <alignment wrapText="1"/>
    </xf>
    <xf numFmtId="0" fontId="6" fillId="0" borderId="12" xfId="0" applyFont="1" applyBorder="1" applyAlignment="1">
      <alignment wrapText="1"/>
    </xf>
    <xf numFmtId="0" fontId="6" fillId="0" borderId="4" xfId="0" applyFont="1" applyBorder="1" applyAlignment="1">
      <alignment wrapText="1"/>
    </xf>
    <xf numFmtId="0" fontId="6" fillId="0" borderId="3" xfId="0" applyFont="1" applyBorder="1" applyAlignment="1">
      <alignment wrapText="1"/>
    </xf>
    <xf numFmtId="0" fontId="13" fillId="0" borderId="0" xfId="0" applyFont="1" applyAlignment="1">
      <alignment wrapText="1"/>
    </xf>
    <xf numFmtId="0" fontId="10" fillId="0" borderId="15" xfId="0" applyFont="1" applyBorder="1"/>
    <xf numFmtId="0" fontId="15" fillId="0" borderId="37" xfId="0" applyFont="1" applyBorder="1" applyAlignment="1">
      <alignment horizontal="left" vertical="top" wrapText="1"/>
    </xf>
    <xf numFmtId="0" fontId="6" fillId="0" borderId="38" xfId="0" applyFont="1" applyBorder="1" applyAlignment="1">
      <alignment horizontal="left" vertical="top" wrapText="1"/>
    </xf>
    <xf numFmtId="0" fontId="13" fillId="0" borderId="0" xfId="0" applyFont="1" applyAlignment="1">
      <alignment vertical="center" wrapText="1"/>
    </xf>
    <xf numFmtId="0" fontId="6" fillId="0" borderId="17" xfId="0" applyFont="1" applyBorder="1" applyAlignment="1">
      <alignment vertical="top" wrapText="1"/>
    </xf>
    <xf numFmtId="0" fontId="13" fillId="0" borderId="0" xfId="0" applyFont="1" applyAlignment="1">
      <alignment vertical="top" wrapText="1"/>
    </xf>
    <xf numFmtId="0" fontId="6" fillId="3" borderId="0" xfId="0" applyFont="1" applyFill="1" applyAlignment="1">
      <alignment horizontal="center" vertical="center"/>
    </xf>
    <xf numFmtId="0" fontId="13" fillId="0" borderId="24" xfId="0" applyFont="1" applyBorder="1" applyAlignment="1">
      <alignment vertical="top" wrapText="1"/>
    </xf>
    <xf numFmtId="0" fontId="20" fillId="0" borderId="16" xfId="0" applyFont="1" applyBorder="1" applyAlignment="1">
      <alignment vertical="top" wrapText="1"/>
    </xf>
    <xf numFmtId="0" fontId="6" fillId="0" borderId="22" xfId="0" applyFont="1" applyBorder="1"/>
    <xf numFmtId="0" fontId="6" fillId="0" borderId="9" xfId="0" applyFont="1" applyBorder="1" applyAlignment="1">
      <alignment horizontal="left" vertical="top" wrapText="1"/>
    </xf>
    <xf numFmtId="0" fontId="6" fillId="0" borderId="9" xfId="0" applyFont="1" applyBorder="1" applyAlignment="1">
      <alignment vertical="top" wrapText="1"/>
    </xf>
    <xf numFmtId="0" fontId="6" fillId="0" borderId="17" xfId="0" applyFont="1" applyBorder="1" applyAlignment="1">
      <alignment vertical="center"/>
    </xf>
    <xf numFmtId="0" fontId="10" fillId="0" borderId="27" xfId="0" applyFont="1" applyBorder="1"/>
    <xf numFmtId="0" fontId="6" fillId="0" borderId="28" xfId="0" applyFont="1" applyBorder="1" applyAlignment="1">
      <alignment vertical="top" wrapText="1"/>
    </xf>
    <xf numFmtId="0" fontId="20" fillId="0" borderId="28" xfId="0" applyFont="1" applyBorder="1" applyAlignment="1">
      <alignment vertical="top" wrapText="1"/>
    </xf>
    <xf numFmtId="0" fontId="6" fillId="0" borderId="29" xfId="0" applyFont="1" applyBorder="1"/>
    <xf numFmtId="0" fontId="10" fillId="0" borderId="36" xfId="0" applyFont="1" applyBorder="1" applyAlignment="1">
      <alignment wrapText="1"/>
    </xf>
    <xf numFmtId="0" fontId="10" fillId="0" borderId="31" xfId="0" applyFont="1" applyBorder="1" applyAlignment="1">
      <alignment wrapText="1"/>
    </xf>
    <xf numFmtId="0" fontId="21" fillId="0" borderId="15" xfId="0" applyFont="1" applyBorder="1" applyAlignment="1">
      <alignment horizontal="center" vertical="center"/>
    </xf>
    <xf numFmtId="0" fontId="22" fillId="0" borderId="0" xfId="0" applyFont="1" applyAlignment="1">
      <alignment vertical="top" wrapText="1"/>
    </xf>
    <xf numFmtId="0" fontId="22" fillId="0" borderId="0" xfId="0" applyFont="1" applyAlignment="1">
      <alignment vertical="top"/>
    </xf>
    <xf numFmtId="0" fontId="23" fillId="0" borderId="0" xfId="0" applyFont="1" applyAlignment="1">
      <alignment wrapText="1"/>
    </xf>
    <xf numFmtId="0" fontId="23" fillId="0" borderId="0" xfId="0" applyFont="1" applyAlignment="1">
      <alignment vertical="top"/>
    </xf>
    <xf numFmtId="0" fontId="24" fillId="0" borderId="0" xfId="0" applyFont="1" applyAlignment="1">
      <alignment vertical="center" wrapText="1"/>
    </xf>
    <xf numFmtId="0" fontId="24" fillId="0" borderId="0" xfId="0" applyFont="1" applyAlignment="1">
      <alignment horizontal="left" vertical="top" wrapText="1"/>
    </xf>
    <xf numFmtId="0" fontId="24" fillId="0" borderId="0" xfId="0" applyFont="1" applyAlignment="1">
      <alignment vertical="top" wrapText="1"/>
    </xf>
    <xf numFmtId="0" fontId="24" fillId="0" borderId="0" xfId="0" applyFont="1" applyAlignment="1">
      <alignment vertical="top"/>
    </xf>
    <xf numFmtId="0" fontId="6" fillId="0" borderId="15" xfId="0" applyFont="1" applyBorder="1"/>
    <xf numFmtId="0" fontId="6" fillId="0" borderId="21" xfId="0" applyFont="1" applyBorder="1" applyAlignment="1">
      <alignment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xf>
    <xf numFmtId="0" fontId="25" fillId="0" borderId="0" xfId="0" applyFont="1" applyAlignment="1">
      <alignment wrapText="1"/>
    </xf>
    <xf numFmtId="0" fontId="24" fillId="0" borderId="0" xfId="0" applyFont="1" applyAlignment="1">
      <alignment horizontal="center" vertical="top" wrapText="1"/>
    </xf>
    <xf numFmtId="0" fontId="25" fillId="0" borderId="0" xfId="0" applyFont="1" applyAlignment="1">
      <alignment vertical="top" wrapText="1"/>
    </xf>
    <xf numFmtId="0" fontId="26" fillId="0" borderId="0" xfId="0" applyFont="1" applyAlignment="1">
      <alignment vertical="top" wrapText="1"/>
    </xf>
    <xf numFmtId="0" fontId="25" fillId="0" borderId="0" xfId="0" applyFont="1" applyAlignment="1">
      <alignment vertical="center"/>
    </xf>
    <xf numFmtId="0" fontId="26" fillId="0" borderId="0" xfId="0" applyFont="1" applyAlignment="1">
      <alignment horizontal="left" vertical="top" wrapText="1"/>
    </xf>
    <xf numFmtId="0" fontId="6" fillId="0" borderId="21" xfId="0" applyFont="1" applyBorder="1" applyAlignment="1">
      <alignment horizontal="left" vertical="top" wrapText="1"/>
    </xf>
    <xf numFmtId="0" fontId="20" fillId="0" borderId="16" xfId="0" applyFont="1" applyBorder="1" applyAlignment="1">
      <alignment horizontal="left" vertical="top" wrapText="1"/>
    </xf>
    <xf numFmtId="0" fontId="23" fillId="0" borderId="0" xfId="0" applyFont="1" applyAlignment="1">
      <alignment vertical="top" wrapText="1"/>
    </xf>
    <xf numFmtId="0" fontId="15" fillId="0" borderId="16" xfId="0" applyFont="1" applyBorder="1" applyAlignment="1">
      <alignment horizontal="left" vertical="top" wrapText="1"/>
    </xf>
    <xf numFmtId="0" fontId="27" fillId="0" borderId="16" xfId="0" applyFont="1" applyBorder="1" applyAlignment="1">
      <alignment vertical="top" wrapText="1"/>
    </xf>
    <xf numFmtId="0" fontId="29" fillId="0" borderId="16" xfId="0" applyFont="1" applyBorder="1" applyAlignment="1">
      <alignment vertical="top" wrapText="1"/>
    </xf>
    <xf numFmtId="0" fontId="20" fillId="0" borderId="17" xfId="0" applyFont="1" applyBorder="1" applyAlignment="1">
      <alignment vertical="top" wrapText="1"/>
    </xf>
    <xf numFmtId="0" fontId="6" fillId="0" borderId="6" xfId="0" applyFont="1" applyBorder="1" applyAlignment="1">
      <alignment vertical="top" wrapText="1"/>
    </xf>
    <xf numFmtId="0" fontId="20" fillId="0" borderId="32" xfId="0" applyFont="1" applyBorder="1" applyAlignment="1">
      <alignment horizontal="left" vertical="top" wrapText="1"/>
    </xf>
    <xf numFmtId="0" fontId="6" fillId="0" borderId="10" xfId="0" applyFont="1" applyBorder="1" applyAlignment="1">
      <alignment wrapText="1"/>
    </xf>
    <xf numFmtId="0" fontId="30" fillId="0" borderId="5" xfId="0" applyFont="1" applyBorder="1" applyAlignment="1">
      <alignment horizontal="right"/>
    </xf>
    <xf numFmtId="0" fontId="24" fillId="0" borderId="5" xfId="0" applyFont="1" applyBorder="1" applyAlignment="1">
      <alignment horizontal="right" wrapText="1"/>
    </xf>
    <xf numFmtId="0" fontId="12" fillId="0" borderId="10" xfId="0" applyFont="1" applyBorder="1"/>
    <xf numFmtId="0" fontId="14" fillId="0" borderId="0" xfId="1"/>
    <xf numFmtId="0" fontId="30" fillId="0" borderId="5" xfId="0" applyFont="1" applyBorder="1"/>
    <xf numFmtId="0" fontId="31" fillId="0" borderId="5" xfId="0" applyFont="1" applyBorder="1" applyAlignment="1">
      <alignment horizontal="right"/>
    </xf>
    <xf numFmtId="0" fontId="12" fillId="0" borderId="2" xfId="0" applyFont="1" applyBorder="1" applyAlignment="1">
      <alignment horizontal="left"/>
    </xf>
    <xf numFmtId="0" fontId="12" fillId="0" borderId="24" xfId="0" applyFont="1" applyBorder="1" applyAlignment="1">
      <alignment vertical="center" wrapText="1"/>
    </xf>
    <xf numFmtId="0" fontId="9" fillId="0" borderId="8" xfId="0" applyFont="1" applyBorder="1" applyAlignment="1">
      <alignment horizontal="left"/>
    </xf>
    <xf numFmtId="0" fontId="6" fillId="0" borderId="8" xfId="0" applyFont="1" applyBorder="1" applyAlignment="1">
      <alignment horizontal="left"/>
    </xf>
    <xf numFmtId="0" fontId="9" fillId="0" borderId="0" xfId="0" applyFont="1" applyAlignment="1">
      <alignment horizontal="left"/>
    </xf>
    <xf numFmtId="0" fontId="6" fillId="0" borderId="0" xfId="0" applyFont="1" applyAlignment="1">
      <alignment horizontal="left"/>
    </xf>
    <xf numFmtId="0" fontId="9" fillId="0" borderId="12" xfId="0" applyFont="1" applyBorder="1" applyAlignment="1">
      <alignment horizontal="left"/>
    </xf>
    <xf numFmtId="0" fontId="9" fillId="0" borderId="12" xfId="0" applyFont="1" applyBorder="1" applyAlignment="1">
      <alignment horizontal="left" wrapText="1"/>
    </xf>
    <xf numFmtId="0" fontId="8" fillId="0" borderId="24" xfId="0" applyFont="1" applyBorder="1" applyAlignment="1">
      <alignment horizontal="left"/>
    </xf>
    <xf numFmtId="0" fontId="8" fillId="0" borderId="0" xfId="0" applyFont="1" applyAlignment="1">
      <alignment horizontal="left"/>
    </xf>
    <xf numFmtId="0" fontId="10" fillId="0" borderId="9" xfId="0" applyFont="1" applyBorder="1" applyAlignment="1">
      <alignment horizontal="center"/>
    </xf>
    <xf numFmtId="0" fontId="10" fillId="0" borderId="0" xfId="0" applyFont="1" applyAlignment="1">
      <alignment horizontal="center"/>
    </xf>
    <xf numFmtId="0" fontId="8"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12</xdr:row>
      <xdr:rowOff>9526</xdr:rowOff>
    </xdr:from>
    <xdr:to>
      <xdr:col>17</xdr:col>
      <xdr:colOff>377825</xdr:colOff>
      <xdr:row>44</xdr:row>
      <xdr:rowOff>83348</xdr:rowOff>
    </xdr:to>
    <xdr:pic>
      <xdr:nvPicPr>
        <xdr:cNvPr id="4" name="Picture 3">
          <a:extLst>
            <a:ext uri="{FF2B5EF4-FFF2-40B4-BE49-F238E27FC236}">
              <a16:creationId xmlns:a16="http://schemas.microsoft.com/office/drawing/2014/main" id="{DDAA69A2-092B-4364-88F3-14317A41EDD5}"/>
            </a:ext>
          </a:extLst>
        </xdr:cNvPr>
        <xdr:cNvPicPr>
          <a:picLocks noChangeAspect="1"/>
        </xdr:cNvPicPr>
      </xdr:nvPicPr>
      <xdr:blipFill>
        <a:blip xmlns:r="http://schemas.openxmlformats.org/officeDocument/2006/relationships" r:embed="rId1"/>
        <a:stretch>
          <a:fillRect/>
        </a:stretch>
      </xdr:blipFill>
      <xdr:spPr>
        <a:xfrm>
          <a:off x="635000" y="2295526"/>
          <a:ext cx="10106025" cy="5865022"/>
        </a:xfrm>
        <a:prstGeom prst="rect">
          <a:avLst/>
        </a:prstGeom>
      </xdr:spPr>
    </xdr:pic>
    <xdr:clientData/>
  </xdr:twoCellAnchor>
  <xdr:twoCellAnchor editAs="oneCell">
    <xdr:from>
      <xdr:col>1</xdr:col>
      <xdr:colOff>0</xdr:colOff>
      <xdr:row>47</xdr:row>
      <xdr:rowOff>0</xdr:rowOff>
    </xdr:from>
    <xdr:to>
      <xdr:col>18</xdr:col>
      <xdr:colOff>101600</xdr:colOff>
      <xdr:row>53</xdr:row>
      <xdr:rowOff>177581</xdr:rowOff>
    </xdr:to>
    <xdr:pic>
      <xdr:nvPicPr>
        <xdr:cNvPr id="2" name="Picture 1">
          <a:extLst>
            <a:ext uri="{FF2B5EF4-FFF2-40B4-BE49-F238E27FC236}">
              <a16:creationId xmlns:a16="http://schemas.microsoft.com/office/drawing/2014/main" id="{DFFA31A2-1490-402E-8FA0-4D6228686392}"/>
            </a:ext>
          </a:extLst>
        </xdr:cNvPr>
        <xdr:cNvPicPr>
          <a:picLocks noChangeAspect="1"/>
        </xdr:cNvPicPr>
      </xdr:nvPicPr>
      <xdr:blipFill>
        <a:blip xmlns:r="http://schemas.openxmlformats.org/officeDocument/2006/relationships" r:embed="rId2"/>
        <a:stretch>
          <a:fillRect/>
        </a:stretch>
      </xdr:blipFill>
      <xdr:spPr>
        <a:xfrm>
          <a:off x="609600" y="8756650"/>
          <a:ext cx="10464800" cy="1282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2070100</xdr:colOff>
          <xdr:row>22</xdr:row>
          <xdr:rowOff>101600</xdr:rowOff>
        </xdr:from>
        <xdr:to>
          <xdr:col>6</xdr:col>
          <xdr:colOff>596900</xdr:colOff>
          <xdr:row>23</xdr:row>
          <xdr:rowOff>114300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7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Update recovery wheel</a:t>
              </a:r>
            </a:p>
          </xdr:txBody>
        </xdr:sp>
        <xdr:clientData fPrintsWithSheet="0"/>
      </xdr:twoCellAnchor>
    </mc:Choice>
    <mc:Fallback/>
  </mc:AlternateContent>
  <xdr:twoCellAnchor>
    <xdr:from>
      <xdr:col>3</xdr:col>
      <xdr:colOff>743981</xdr:colOff>
      <xdr:row>4</xdr:row>
      <xdr:rowOff>45613</xdr:rowOff>
    </xdr:from>
    <xdr:to>
      <xdr:col>9</xdr:col>
      <xdr:colOff>571500</xdr:colOff>
      <xdr:row>20</xdr:row>
      <xdr:rowOff>117406</xdr:rowOff>
    </xdr:to>
    <xdr:grpSp>
      <xdr:nvGrpSpPr>
        <xdr:cNvPr id="174" name="Group 173">
          <a:extLst>
            <a:ext uri="{FF2B5EF4-FFF2-40B4-BE49-F238E27FC236}">
              <a16:creationId xmlns:a16="http://schemas.microsoft.com/office/drawing/2014/main" id="{00000000-0008-0000-0800-0000AE000000}"/>
            </a:ext>
          </a:extLst>
        </xdr:cNvPr>
        <xdr:cNvGrpSpPr/>
      </xdr:nvGrpSpPr>
      <xdr:grpSpPr>
        <a:xfrm>
          <a:off x="9363325" y="878400"/>
          <a:ext cx="5448831" cy="4860317"/>
          <a:chOff x="6521187" y="1389351"/>
          <a:chExt cx="4587375" cy="4637443"/>
        </a:xfrm>
      </xdr:grpSpPr>
      <xdr:grpSp>
        <xdr:nvGrpSpPr>
          <xdr:cNvPr id="175" name="Group 174">
            <a:extLst>
              <a:ext uri="{FF2B5EF4-FFF2-40B4-BE49-F238E27FC236}">
                <a16:creationId xmlns:a16="http://schemas.microsoft.com/office/drawing/2014/main" id="{00000000-0008-0000-0800-0000AF000000}"/>
              </a:ext>
            </a:extLst>
          </xdr:cNvPr>
          <xdr:cNvGrpSpPr/>
        </xdr:nvGrpSpPr>
        <xdr:grpSpPr>
          <a:xfrm>
            <a:off x="6521187" y="1389351"/>
            <a:ext cx="4587375" cy="4637443"/>
            <a:chOff x="0" y="0"/>
            <a:chExt cx="6300001" cy="6300000"/>
          </a:xfrm>
        </xdr:grpSpPr>
        <xdr:sp macro="" textlink="">
          <xdr:nvSpPr>
            <xdr:cNvPr id="176" name="Freeform 175">
              <a:extLst>
                <a:ext uri="{FF2B5EF4-FFF2-40B4-BE49-F238E27FC236}">
                  <a16:creationId xmlns:a16="http://schemas.microsoft.com/office/drawing/2014/main" id="{00000000-0008-0000-0800-0000B0000000}"/>
                </a:ext>
              </a:extLst>
            </xdr:cNvPr>
            <xdr:cNvSpPr/>
          </xdr:nvSpPr>
          <xdr:spPr>
            <a:xfrm>
              <a:off x="0" y="475659"/>
              <a:ext cx="1726716" cy="2682174"/>
            </a:xfrm>
            <a:custGeom>
              <a:avLst/>
              <a:gdLst>
                <a:gd name="connsiteX0" fmla="*/ 1491374 w 1726716"/>
                <a:gd name="connsiteY0" fmla="*/ 0 h 2682174"/>
                <a:gd name="connsiteX1" fmla="*/ 1726716 w 1726716"/>
                <a:gd name="connsiteY1" fmla="*/ 380245 h 2682174"/>
                <a:gd name="connsiteX2" fmla="*/ 1635832 w 1726716"/>
                <a:gd name="connsiteY2" fmla="*/ 435459 h 2682174"/>
                <a:gd name="connsiteX3" fmla="*/ 445428 w 1726716"/>
                <a:gd name="connsiteY3" fmla="*/ 2674341 h 2682174"/>
                <a:gd name="connsiteX4" fmla="*/ 445824 w 1726716"/>
                <a:gd name="connsiteY4" fmla="*/ 2682174 h 2682174"/>
                <a:gd name="connsiteX5" fmla="*/ 185 w 1726716"/>
                <a:gd name="connsiteY5" fmla="*/ 2681663 h 2682174"/>
                <a:gd name="connsiteX6" fmla="*/ 0 w 1726716"/>
                <a:gd name="connsiteY6" fmla="*/ 2674341 h 2682174"/>
                <a:gd name="connsiteX7" fmla="*/ 1388805 w 1726716"/>
                <a:gd name="connsiteY7" fmla="*/ 62312 h 2682174"/>
                <a:gd name="connsiteX8" fmla="*/ 1491374 w 1726716"/>
                <a:gd name="connsiteY8" fmla="*/ 0 h 2682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26716" h="2682174">
                  <a:moveTo>
                    <a:pt x="1491374" y="0"/>
                  </a:moveTo>
                  <a:lnTo>
                    <a:pt x="1726716" y="380245"/>
                  </a:lnTo>
                  <a:lnTo>
                    <a:pt x="1635832" y="435459"/>
                  </a:lnTo>
                  <a:cubicBezTo>
                    <a:pt x="917628" y="920668"/>
                    <a:pt x="445428" y="1742360"/>
                    <a:pt x="445428" y="2674341"/>
                  </a:cubicBezTo>
                  <a:lnTo>
                    <a:pt x="445824" y="2682174"/>
                  </a:lnTo>
                  <a:lnTo>
                    <a:pt x="185" y="2681663"/>
                  </a:lnTo>
                  <a:lnTo>
                    <a:pt x="0" y="2674341"/>
                  </a:lnTo>
                  <a:cubicBezTo>
                    <a:pt x="0" y="1587030"/>
                    <a:pt x="550900" y="628389"/>
                    <a:pt x="1388805" y="62312"/>
                  </a:cubicBezTo>
                  <a:lnTo>
                    <a:pt x="1491374"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7" name="Freeform 176">
              <a:extLst>
                <a:ext uri="{FF2B5EF4-FFF2-40B4-BE49-F238E27FC236}">
                  <a16:creationId xmlns:a16="http://schemas.microsoft.com/office/drawing/2014/main" id="{00000000-0008-0000-0800-0000B1000000}"/>
                </a:ext>
              </a:extLst>
            </xdr:cNvPr>
            <xdr:cNvSpPr/>
          </xdr:nvSpPr>
          <xdr:spPr>
            <a:xfrm>
              <a:off x="4573546" y="477368"/>
              <a:ext cx="1726455" cy="2687179"/>
            </a:xfrm>
            <a:custGeom>
              <a:avLst/>
              <a:gdLst>
                <a:gd name="connsiteX0" fmla="*/ 237893 w 1726455"/>
                <a:gd name="connsiteY0" fmla="*/ 0 h 2687179"/>
                <a:gd name="connsiteX1" fmla="*/ 337650 w 1726455"/>
                <a:gd name="connsiteY1" fmla="*/ 60604 h 2687179"/>
                <a:gd name="connsiteX2" fmla="*/ 1726455 w 1726455"/>
                <a:gd name="connsiteY2" fmla="*/ 2672633 h 2687179"/>
                <a:gd name="connsiteX3" fmla="*/ 1726087 w 1726455"/>
                <a:gd name="connsiteY3" fmla="*/ 2687179 h 2687179"/>
                <a:gd name="connsiteX4" fmla="*/ 1271175 w 1726455"/>
                <a:gd name="connsiteY4" fmla="*/ 2686658 h 2687179"/>
                <a:gd name="connsiteX5" fmla="*/ 1271883 w 1726455"/>
                <a:gd name="connsiteY5" fmla="*/ 2672633 h 2687179"/>
                <a:gd name="connsiteX6" fmla="*/ 81479 w 1726455"/>
                <a:gd name="connsiteY6" fmla="*/ 433751 h 2687179"/>
                <a:gd name="connsiteX7" fmla="*/ 0 w 1726455"/>
                <a:gd name="connsiteY7" fmla="*/ 384251 h 2687179"/>
                <a:gd name="connsiteX8" fmla="*/ 237893 w 1726455"/>
                <a:gd name="connsiteY8" fmla="*/ 0 h 26871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26455" h="2687179">
                  <a:moveTo>
                    <a:pt x="237893" y="0"/>
                  </a:moveTo>
                  <a:lnTo>
                    <a:pt x="337650" y="60604"/>
                  </a:lnTo>
                  <a:cubicBezTo>
                    <a:pt x="1175556" y="626681"/>
                    <a:pt x="1726455" y="1585322"/>
                    <a:pt x="1726455" y="2672633"/>
                  </a:cubicBezTo>
                  <a:lnTo>
                    <a:pt x="1726087" y="2687179"/>
                  </a:lnTo>
                  <a:lnTo>
                    <a:pt x="1271175" y="2686658"/>
                  </a:lnTo>
                  <a:lnTo>
                    <a:pt x="1271883" y="2672633"/>
                  </a:lnTo>
                  <a:cubicBezTo>
                    <a:pt x="1271883" y="1740652"/>
                    <a:pt x="799684" y="918960"/>
                    <a:pt x="81479" y="433751"/>
                  </a:cubicBezTo>
                  <a:lnTo>
                    <a:pt x="0" y="384251"/>
                  </a:lnTo>
                  <a:lnTo>
                    <a:pt x="237893"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8" name="Freeform 177">
              <a:extLst>
                <a:ext uri="{FF2B5EF4-FFF2-40B4-BE49-F238E27FC236}">
                  <a16:creationId xmlns:a16="http://schemas.microsoft.com/office/drawing/2014/main" id="{00000000-0008-0000-0800-0000B2000000}"/>
                </a:ext>
              </a:extLst>
            </xdr:cNvPr>
            <xdr:cNvSpPr/>
          </xdr:nvSpPr>
          <xdr:spPr>
            <a:xfrm>
              <a:off x="1498429" y="5443076"/>
              <a:ext cx="3305233" cy="856924"/>
            </a:xfrm>
            <a:custGeom>
              <a:avLst/>
              <a:gdLst>
                <a:gd name="connsiteX0" fmla="*/ 3067391 w 3305233"/>
                <a:gd name="connsiteY0" fmla="*/ 0 h 856924"/>
                <a:gd name="connsiteX1" fmla="*/ 3305233 w 3305233"/>
                <a:gd name="connsiteY1" fmla="*/ 384282 h 856924"/>
                <a:gd name="connsiteX2" fmla="*/ 3153049 w 3305233"/>
                <a:gd name="connsiteY2" fmla="*/ 476736 h 856924"/>
                <a:gd name="connsiteX3" fmla="*/ 1651572 w 3305233"/>
                <a:gd name="connsiteY3" fmla="*/ 856924 h 856924"/>
                <a:gd name="connsiteX4" fmla="*/ 150095 w 3305233"/>
                <a:gd name="connsiteY4" fmla="*/ 476736 h 856924"/>
                <a:gd name="connsiteX5" fmla="*/ 0 w 3305233"/>
                <a:gd name="connsiteY5" fmla="*/ 385551 h 856924"/>
                <a:gd name="connsiteX6" fmla="*/ 235394 w 3305233"/>
                <a:gd name="connsiteY6" fmla="*/ 5337 h 856924"/>
                <a:gd name="connsiteX7" fmla="*/ 360020 w 3305233"/>
                <a:gd name="connsiteY7" fmla="*/ 81049 h 856924"/>
                <a:gd name="connsiteX8" fmla="*/ 1647000 w 3305233"/>
                <a:gd name="connsiteY8" fmla="*/ 406924 h 856924"/>
                <a:gd name="connsiteX9" fmla="*/ 2933980 w 3305233"/>
                <a:gd name="connsiteY9" fmla="*/ 81049 h 856924"/>
                <a:gd name="connsiteX10" fmla="*/ 3067391 w 3305233"/>
                <a:gd name="connsiteY10" fmla="*/ 0 h 8569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5233" h="856924">
                  <a:moveTo>
                    <a:pt x="3067391" y="0"/>
                  </a:moveTo>
                  <a:lnTo>
                    <a:pt x="3305233" y="384282"/>
                  </a:lnTo>
                  <a:lnTo>
                    <a:pt x="3153049" y="476736"/>
                  </a:lnTo>
                  <a:cubicBezTo>
                    <a:pt x="2706715" y="719199"/>
                    <a:pt x="2195228" y="856924"/>
                    <a:pt x="1651572" y="856924"/>
                  </a:cubicBezTo>
                  <a:cubicBezTo>
                    <a:pt x="1107917" y="856924"/>
                    <a:pt x="596429" y="719199"/>
                    <a:pt x="150095" y="476736"/>
                  </a:cubicBezTo>
                  <a:lnTo>
                    <a:pt x="0" y="385551"/>
                  </a:lnTo>
                  <a:lnTo>
                    <a:pt x="235394" y="5337"/>
                  </a:lnTo>
                  <a:lnTo>
                    <a:pt x="360020" y="81049"/>
                  </a:lnTo>
                  <a:cubicBezTo>
                    <a:pt x="742592" y="288874"/>
                    <a:pt x="1181010" y="406924"/>
                    <a:pt x="1647000" y="406924"/>
                  </a:cubicBezTo>
                  <a:cubicBezTo>
                    <a:pt x="2112991" y="406924"/>
                    <a:pt x="2551409" y="288874"/>
                    <a:pt x="2933980" y="81049"/>
                  </a:cubicBezTo>
                  <a:lnTo>
                    <a:pt x="306739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9" name="Freeform 178">
              <a:extLst>
                <a:ext uri="{FF2B5EF4-FFF2-40B4-BE49-F238E27FC236}">
                  <a16:creationId xmlns:a16="http://schemas.microsoft.com/office/drawing/2014/main" id="{00000000-0008-0000-0800-0000B3000000}"/>
                </a:ext>
              </a:extLst>
            </xdr:cNvPr>
            <xdr:cNvSpPr/>
          </xdr:nvSpPr>
          <xdr:spPr>
            <a:xfrm>
              <a:off x="1491374" y="0"/>
              <a:ext cx="3320064" cy="861618"/>
            </a:xfrm>
            <a:custGeom>
              <a:avLst/>
              <a:gdLst>
                <a:gd name="connsiteX0" fmla="*/ 1658626 w 3320064"/>
                <a:gd name="connsiteY0" fmla="*/ 0 h 861618"/>
                <a:gd name="connsiteX1" fmla="*/ 3160103 w 3320064"/>
                <a:gd name="connsiteY1" fmla="*/ 380188 h 861618"/>
                <a:gd name="connsiteX2" fmla="*/ 3320064 w 3320064"/>
                <a:gd name="connsiteY2" fmla="*/ 477367 h 861618"/>
                <a:gd name="connsiteX3" fmla="*/ 3082171 w 3320064"/>
                <a:gd name="connsiteY3" fmla="*/ 861618 h 861618"/>
                <a:gd name="connsiteX4" fmla="*/ 2941034 w 3320064"/>
                <a:gd name="connsiteY4" fmla="*/ 775875 h 861618"/>
                <a:gd name="connsiteX5" fmla="*/ 1654054 w 3320064"/>
                <a:gd name="connsiteY5" fmla="*/ 450000 h 861618"/>
                <a:gd name="connsiteX6" fmla="*/ 367074 w 3320064"/>
                <a:gd name="connsiteY6" fmla="*/ 775875 h 861618"/>
                <a:gd name="connsiteX7" fmla="*/ 235342 w 3320064"/>
                <a:gd name="connsiteY7" fmla="*/ 855904 h 861618"/>
                <a:gd name="connsiteX8" fmla="*/ 0 w 3320064"/>
                <a:gd name="connsiteY8" fmla="*/ 475659 h 861618"/>
                <a:gd name="connsiteX9" fmla="*/ 157149 w 3320064"/>
                <a:gd name="connsiteY9" fmla="*/ 380188 h 861618"/>
                <a:gd name="connsiteX10" fmla="*/ 1658626 w 3320064"/>
                <a:gd name="connsiteY10" fmla="*/ 0 h 8616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20064" h="861618">
                  <a:moveTo>
                    <a:pt x="1658626" y="0"/>
                  </a:moveTo>
                  <a:cubicBezTo>
                    <a:pt x="2202282" y="0"/>
                    <a:pt x="2713769" y="137725"/>
                    <a:pt x="3160103" y="380188"/>
                  </a:cubicBezTo>
                  <a:lnTo>
                    <a:pt x="3320064" y="477367"/>
                  </a:lnTo>
                  <a:lnTo>
                    <a:pt x="3082171" y="861618"/>
                  </a:lnTo>
                  <a:lnTo>
                    <a:pt x="2941034" y="775875"/>
                  </a:lnTo>
                  <a:cubicBezTo>
                    <a:pt x="2558463" y="568050"/>
                    <a:pt x="2120045" y="450000"/>
                    <a:pt x="1654054" y="450000"/>
                  </a:cubicBezTo>
                  <a:cubicBezTo>
                    <a:pt x="1188064" y="450000"/>
                    <a:pt x="749646" y="568050"/>
                    <a:pt x="367074" y="775875"/>
                  </a:cubicBezTo>
                  <a:lnTo>
                    <a:pt x="235342" y="855904"/>
                  </a:lnTo>
                  <a:lnTo>
                    <a:pt x="0" y="475659"/>
                  </a:lnTo>
                  <a:lnTo>
                    <a:pt x="157149" y="380188"/>
                  </a:lnTo>
                  <a:cubicBezTo>
                    <a:pt x="603483" y="137725"/>
                    <a:pt x="1114971" y="0"/>
                    <a:pt x="1658626"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0" name="Freeform 179">
              <a:extLst>
                <a:ext uri="{FF2B5EF4-FFF2-40B4-BE49-F238E27FC236}">
                  <a16:creationId xmlns:a16="http://schemas.microsoft.com/office/drawing/2014/main" id="{00000000-0008-0000-0800-0000B4000000}"/>
                </a:ext>
              </a:extLst>
            </xdr:cNvPr>
            <xdr:cNvSpPr/>
          </xdr:nvSpPr>
          <xdr:spPr>
            <a:xfrm>
              <a:off x="186" y="3157323"/>
              <a:ext cx="1733637" cy="2671305"/>
            </a:xfrm>
            <a:custGeom>
              <a:avLst/>
              <a:gdLst>
                <a:gd name="connsiteX0" fmla="*/ 0 w 1733637"/>
                <a:gd name="connsiteY0" fmla="*/ 0 h 2671305"/>
                <a:gd name="connsiteX1" fmla="*/ 445639 w 1733637"/>
                <a:gd name="connsiteY1" fmla="*/ 511 h 2671305"/>
                <a:gd name="connsiteX2" fmla="*/ 459183 w 1733637"/>
                <a:gd name="connsiteY2" fmla="*/ 268737 h 2671305"/>
                <a:gd name="connsiteX3" fmla="*/ 1635647 w 1733637"/>
                <a:gd name="connsiteY3" fmla="*/ 2231560 h 2671305"/>
                <a:gd name="connsiteX4" fmla="*/ 1733637 w 1733637"/>
                <a:gd name="connsiteY4" fmla="*/ 2291091 h 2671305"/>
                <a:gd name="connsiteX5" fmla="*/ 1498243 w 1733637"/>
                <a:gd name="connsiteY5" fmla="*/ 2671305 h 2671305"/>
                <a:gd name="connsiteX6" fmla="*/ 1388620 w 1733637"/>
                <a:gd name="connsiteY6" fmla="*/ 2604707 h 2671305"/>
                <a:gd name="connsiteX7" fmla="*/ 3914 w 1733637"/>
                <a:gd name="connsiteY7" fmla="*/ 154777 h 2671305"/>
                <a:gd name="connsiteX8" fmla="*/ 0 w 1733637"/>
                <a:gd name="connsiteY8" fmla="*/ 0 h 26713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33637" h="2671305">
                  <a:moveTo>
                    <a:pt x="0" y="0"/>
                  </a:moveTo>
                  <a:lnTo>
                    <a:pt x="445639" y="511"/>
                  </a:lnTo>
                  <a:lnTo>
                    <a:pt x="459183" y="268737"/>
                  </a:lnTo>
                  <a:cubicBezTo>
                    <a:pt x="542143" y="1085633"/>
                    <a:pt x="989263" y="1794872"/>
                    <a:pt x="1635647" y="2231560"/>
                  </a:cubicBezTo>
                  <a:lnTo>
                    <a:pt x="1733637" y="2291091"/>
                  </a:lnTo>
                  <a:lnTo>
                    <a:pt x="1498243" y="2671305"/>
                  </a:lnTo>
                  <a:lnTo>
                    <a:pt x="1388620" y="2604707"/>
                  </a:lnTo>
                  <a:cubicBezTo>
                    <a:pt x="592610" y="2066934"/>
                    <a:pt x="55623" y="1174872"/>
                    <a:pt x="3914" y="154777"/>
                  </a:cubicBez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1" name="Freeform 180">
              <a:extLst>
                <a:ext uri="{FF2B5EF4-FFF2-40B4-BE49-F238E27FC236}">
                  <a16:creationId xmlns:a16="http://schemas.microsoft.com/office/drawing/2014/main" id="{00000000-0008-0000-0800-0000B5000000}"/>
                </a:ext>
              </a:extLst>
            </xdr:cNvPr>
            <xdr:cNvSpPr/>
          </xdr:nvSpPr>
          <xdr:spPr>
            <a:xfrm>
              <a:off x="4565820" y="3164026"/>
              <a:ext cx="1733813" cy="2663333"/>
            </a:xfrm>
            <a:custGeom>
              <a:avLst/>
              <a:gdLst>
                <a:gd name="connsiteX0" fmla="*/ 1278901 w 1733813"/>
                <a:gd name="connsiteY0" fmla="*/ 0 h 2663333"/>
                <a:gd name="connsiteX1" fmla="*/ 1733813 w 1733813"/>
                <a:gd name="connsiteY1" fmla="*/ 521 h 2663333"/>
                <a:gd name="connsiteX2" fmla="*/ 1730082 w 1733813"/>
                <a:gd name="connsiteY2" fmla="*/ 148074 h 2663333"/>
                <a:gd name="connsiteX3" fmla="*/ 345376 w 1733813"/>
                <a:gd name="connsiteY3" fmla="*/ 2598004 h 2663333"/>
                <a:gd name="connsiteX4" fmla="*/ 237842 w 1733813"/>
                <a:gd name="connsiteY4" fmla="*/ 2663333 h 2663333"/>
                <a:gd name="connsiteX5" fmla="*/ 0 w 1733813"/>
                <a:gd name="connsiteY5" fmla="*/ 2279051 h 2663333"/>
                <a:gd name="connsiteX6" fmla="*/ 89205 w 1733813"/>
                <a:gd name="connsiteY6" fmla="*/ 2224857 h 2663333"/>
                <a:gd name="connsiteX7" fmla="*/ 1265669 w 1733813"/>
                <a:gd name="connsiteY7" fmla="*/ 262034 h 2663333"/>
                <a:gd name="connsiteX8" fmla="*/ 1278901 w 1733813"/>
                <a:gd name="connsiteY8" fmla="*/ 0 h 2663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33813" h="2663333">
                  <a:moveTo>
                    <a:pt x="1278901" y="0"/>
                  </a:moveTo>
                  <a:lnTo>
                    <a:pt x="1733813" y="521"/>
                  </a:lnTo>
                  <a:lnTo>
                    <a:pt x="1730082" y="148074"/>
                  </a:lnTo>
                  <a:cubicBezTo>
                    <a:pt x="1678374" y="1168169"/>
                    <a:pt x="1141386" y="2060231"/>
                    <a:pt x="345376" y="2598004"/>
                  </a:cubicBezTo>
                  <a:lnTo>
                    <a:pt x="237842" y="2663333"/>
                  </a:lnTo>
                  <a:lnTo>
                    <a:pt x="0" y="2279051"/>
                  </a:lnTo>
                  <a:lnTo>
                    <a:pt x="89205" y="2224857"/>
                  </a:lnTo>
                  <a:cubicBezTo>
                    <a:pt x="735589" y="1788169"/>
                    <a:pt x="1182709" y="1078930"/>
                    <a:pt x="1265669" y="262034"/>
                  </a:cubicBezTo>
                  <a:lnTo>
                    <a:pt x="127890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2" name="SC.DP.5">
              <a:extLst>
                <a:ext uri="{FF2B5EF4-FFF2-40B4-BE49-F238E27FC236}">
                  <a16:creationId xmlns:a16="http://schemas.microsoft.com/office/drawing/2014/main" id="{00000000-0008-0000-0800-0000B6000000}"/>
                </a:ext>
              </a:extLst>
            </xdr:cNvPr>
            <xdr:cNvSpPr/>
          </xdr:nvSpPr>
          <xdr:spPr>
            <a:xfrm>
              <a:off x="1726717" y="490708"/>
              <a:ext cx="1048782" cy="823913"/>
            </a:xfrm>
            <a:custGeom>
              <a:avLst/>
              <a:gdLst>
                <a:gd name="connsiteX0" fmla="*/ 955369 w 1048782"/>
                <a:gd name="connsiteY0" fmla="*/ 0 h 823913"/>
                <a:gd name="connsiteX1" fmla="*/ 1048782 w 1048782"/>
                <a:gd name="connsiteY1" fmla="*/ 531739 h 823913"/>
                <a:gd name="connsiteX2" fmla="*/ 1009818 w 1048782"/>
                <a:gd name="connsiteY2" fmla="*/ 537941 h 823913"/>
                <a:gd name="connsiteX3" fmla="*/ 389127 w 1048782"/>
                <a:gd name="connsiteY3" fmla="*/ 759992 h 823913"/>
                <a:gd name="connsiteX4" fmla="*/ 283910 w 1048782"/>
                <a:gd name="connsiteY4" fmla="*/ 823913 h 823913"/>
                <a:gd name="connsiteX5" fmla="*/ 0 w 1048782"/>
                <a:gd name="connsiteY5" fmla="*/ 365197 h 823913"/>
                <a:gd name="connsiteX6" fmla="*/ 131732 w 1048782"/>
                <a:gd name="connsiteY6" fmla="*/ 285168 h 823913"/>
                <a:gd name="connsiteX7" fmla="*/ 907596 w 1048782"/>
                <a:gd name="connsiteY7" fmla="*/ 7604 h 823913"/>
                <a:gd name="connsiteX8" fmla="*/ 955369 w 1048782"/>
                <a:gd name="connsiteY8" fmla="*/ 0 h 8239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48782" h="823913">
                  <a:moveTo>
                    <a:pt x="955369" y="0"/>
                  </a:moveTo>
                  <a:lnTo>
                    <a:pt x="1048782" y="531739"/>
                  </a:lnTo>
                  <a:lnTo>
                    <a:pt x="1009818" y="537941"/>
                  </a:lnTo>
                  <a:cubicBezTo>
                    <a:pt x="789151" y="580222"/>
                    <a:pt x="580413" y="656080"/>
                    <a:pt x="389127" y="759992"/>
                  </a:cubicBezTo>
                  <a:lnTo>
                    <a:pt x="283910" y="823913"/>
                  </a:lnTo>
                  <a:lnTo>
                    <a:pt x="0" y="365197"/>
                  </a:lnTo>
                  <a:lnTo>
                    <a:pt x="131732" y="285168"/>
                  </a:lnTo>
                  <a:cubicBezTo>
                    <a:pt x="370840" y="155277"/>
                    <a:pt x="631762" y="60455"/>
                    <a:pt x="907596" y="7604"/>
                  </a:cubicBezTo>
                  <a:lnTo>
                    <a:pt x="95536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3" name="SC.NU.5">
              <a:extLst>
                <a:ext uri="{FF2B5EF4-FFF2-40B4-BE49-F238E27FC236}">
                  <a16:creationId xmlns:a16="http://schemas.microsoft.com/office/drawing/2014/main" id="{00000000-0008-0000-0800-0000B7000000}"/>
                </a:ext>
              </a:extLst>
            </xdr:cNvPr>
            <xdr:cNvSpPr/>
          </xdr:nvSpPr>
          <xdr:spPr>
            <a:xfrm>
              <a:off x="3602435" y="511430"/>
              <a:ext cx="971111" cy="808868"/>
            </a:xfrm>
            <a:custGeom>
              <a:avLst/>
              <a:gdLst>
                <a:gd name="connsiteX0" fmla="*/ 112621 w 971111"/>
                <a:gd name="connsiteY0" fmla="*/ 0 h 808868"/>
                <a:gd name="connsiteX1" fmla="*/ 217767 w 971111"/>
                <a:gd name="connsiteY1" fmla="*/ 23574 h 808868"/>
                <a:gd name="connsiteX2" fmla="*/ 829974 w 971111"/>
                <a:gd name="connsiteY2" fmla="*/ 264446 h 808868"/>
                <a:gd name="connsiteX3" fmla="*/ 971111 w 971111"/>
                <a:gd name="connsiteY3" fmla="*/ 350189 h 808868"/>
                <a:gd name="connsiteX4" fmla="*/ 687138 w 971111"/>
                <a:gd name="connsiteY4" fmla="*/ 808868 h 808868"/>
                <a:gd name="connsiteX5" fmla="*/ 687137 w 971111"/>
                <a:gd name="connsiteY5" fmla="*/ 808867 h 808868"/>
                <a:gd name="connsiteX6" fmla="*/ 687137 w 971111"/>
                <a:gd name="connsiteY6" fmla="*/ 808867 h 808868"/>
                <a:gd name="connsiteX7" fmla="*/ 572577 w 971111"/>
                <a:gd name="connsiteY7" fmla="*/ 739270 h 808868"/>
                <a:gd name="connsiteX8" fmla="*/ 82811 w 971111"/>
                <a:gd name="connsiteY8" fmla="*/ 546572 h 808868"/>
                <a:gd name="connsiteX9" fmla="*/ 0 w 971111"/>
                <a:gd name="connsiteY9" fmla="*/ 528006 h 808868"/>
                <a:gd name="connsiteX10" fmla="*/ 112621 w 971111"/>
                <a:gd name="connsiteY10" fmla="*/ 0 h 8088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971111" h="808868">
                  <a:moveTo>
                    <a:pt x="112621" y="0"/>
                  </a:moveTo>
                  <a:lnTo>
                    <a:pt x="217767" y="23574"/>
                  </a:lnTo>
                  <a:cubicBezTo>
                    <a:pt x="433441" y="79065"/>
                    <a:pt x="638689" y="160534"/>
                    <a:pt x="829974" y="264446"/>
                  </a:cubicBezTo>
                  <a:lnTo>
                    <a:pt x="971111" y="350189"/>
                  </a:lnTo>
                  <a:lnTo>
                    <a:pt x="687138" y="808868"/>
                  </a:lnTo>
                  <a:lnTo>
                    <a:pt x="687137" y="808867"/>
                  </a:lnTo>
                  <a:lnTo>
                    <a:pt x="687137" y="808867"/>
                  </a:lnTo>
                  <a:lnTo>
                    <a:pt x="572577" y="739270"/>
                  </a:lnTo>
                  <a:cubicBezTo>
                    <a:pt x="419549" y="656140"/>
                    <a:pt x="255351" y="590965"/>
                    <a:pt x="82811" y="546572"/>
                  </a:cubicBezTo>
                  <a:lnTo>
                    <a:pt x="0" y="528006"/>
                  </a:lnTo>
                  <a:lnTo>
                    <a:pt x="11262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4" name="Freeform 183">
              <a:extLst>
                <a:ext uri="{FF2B5EF4-FFF2-40B4-BE49-F238E27FC236}">
                  <a16:creationId xmlns:a16="http://schemas.microsoft.com/office/drawing/2014/main" id="{00000000-0008-0000-0800-0000B8000000}"/>
                </a:ext>
              </a:extLst>
            </xdr:cNvPr>
            <xdr:cNvSpPr/>
          </xdr:nvSpPr>
          <xdr:spPr>
            <a:xfrm>
              <a:off x="2775499" y="990000"/>
              <a:ext cx="826936" cy="49437"/>
            </a:xfrm>
            <a:custGeom>
              <a:avLst/>
              <a:gdLst>
                <a:gd name="connsiteX0" fmla="*/ 369929 w 826936"/>
                <a:gd name="connsiteY0" fmla="*/ 0 h 49437"/>
                <a:gd name="connsiteX1" fmla="*/ 778822 w 826936"/>
                <a:gd name="connsiteY1" fmla="*/ 38649 h 49437"/>
                <a:gd name="connsiteX2" fmla="*/ 826936 w 826936"/>
                <a:gd name="connsiteY2" fmla="*/ 49436 h 49437"/>
                <a:gd name="connsiteX3" fmla="*/ 826935 w 826936"/>
                <a:gd name="connsiteY3" fmla="*/ 49437 h 49437"/>
                <a:gd name="connsiteX4" fmla="*/ 778823 w 826936"/>
                <a:gd name="connsiteY4" fmla="*/ 38650 h 49437"/>
                <a:gd name="connsiteX5" fmla="*/ 369930 w 826936"/>
                <a:gd name="connsiteY5" fmla="*/ 1 h 49437"/>
                <a:gd name="connsiteX6" fmla="*/ 94825 w 826936"/>
                <a:gd name="connsiteY6" fmla="*/ 17355 h 49437"/>
                <a:gd name="connsiteX7" fmla="*/ 1 w 826936"/>
                <a:gd name="connsiteY7" fmla="*/ 32448 h 49437"/>
                <a:gd name="connsiteX8" fmla="*/ 0 w 826936"/>
                <a:gd name="connsiteY8" fmla="*/ 32447 h 49437"/>
                <a:gd name="connsiteX9" fmla="*/ 94824 w 826936"/>
                <a:gd name="connsiteY9" fmla="*/ 17354 h 49437"/>
                <a:gd name="connsiteX10" fmla="*/ 369929 w 826936"/>
                <a:gd name="connsiteY10" fmla="*/ 0 h 494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6936" h="49437">
                  <a:moveTo>
                    <a:pt x="369929" y="0"/>
                  </a:moveTo>
                  <a:cubicBezTo>
                    <a:pt x="509726" y="0"/>
                    <a:pt x="646421" y="13281"/>
                    <a:pt x="778822" y="38649"/>
                  </a:cubicBezTo>
                  <a:lnTo>
                    <a:pt x="826936" y="49436"/>
                  </a:lnTo>
                  <a:lnTo>
                    <a:pt x="826935" y="49437"/>
                  </a:lnTo>
                  <a:lnTo>
                    <a:pt x="778823" y="38650"/>
                  </a:lnTo>
                  <a:cubicBezTo>
                    <a:pt x="646422" y="13282"/>
                    <a:pt x="509727" y="1"/>
                    <a:pt x="369930" y="1"/>
                  </a:cubicBezTo>
                  <a:cubicBezTo>
                    <a:pt x="276732" y="1"/>
                    <a:pt x="184913" y="5904"/>
                    <a:pt x="94825" y="17355"/>
                  </a:cubicBezTo>
                  <a:lnTo>
                    <a:pt x="1" y="32448"/>
                  </a:lnTo>
                  <a:lnTo>
                    <a:pt x="0" y="32447"/>
                  </a:lnTo>
                  <a:lnTo>
                    <a:pt x="94824" y="17354"/>
                  </a:lnTo>
                  <a:cubicBezTo>
                    <a:pt x="184912" y="5903"/>
                    <a:pt x="276731" y="0"/>
                    <a:pt x="369929"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5" name="SC.DP.4">
              <a:extLst>
                <a:ext uri="{FF2B5EF4-FFF2-40B4-BE49-F238E27FC236}">
                  <a16:creationId xmlns:a16="http://schemas.microsoft.com/office/drawing/2014/main" id="{00000000-0008-0000-0800-0000B9000000}"/>
                </a:ext>
              </a:extLst>
            </xdr:cNvPr>
            <xdr:cNvSpPr/>
          </xdr:nvSpPr>
          <xdr:spPr>
            <a:xfrm>
              <a:off x="2010626" y="1022448"/>
              <a:ext cx="843124" cy="674438"/>
            </a:xfrm>
            <a:custGeom>
              <a:avLst/>
              <a:gdLst>
                <a:gd name="connsiteX0" fmla="*/ 764874 w 843124"/>
                <a:gd name="connsiteY0" fmla="*/ 0 h 674438"/>
                <a:gd name="connsiteX1" fmla="*/ 843124 w 843124"/>
                <a:gd name="connsiteY1" fmla="*/ 445428 h 674438"/>
                <a:gd name="connsiteX2" fmla="*/ 707446 w 843124"/>
                <a:gd name="connsiteY2" fmla="*/ 471387 h 674438"/>
                <a:gd name="connsiteX3" fmla="*/ 319714 w 843124"/>
                <a:gd name="connsiteY3" fmla="*/ 623940 h 674438"/>
                <a:gd name="connsiteX4" fmla="*/ 236592 w 843124"/>
                <a:gd name="connsiteY4" fmla="*/ 674438 h 674438"/>
                <a:gd name="connsiteX5" fmla="*/ 0 w 843124"/>
                <a:gd name="connsiteY5" fmla="*/ 292173 h 674438"/>
                <a:gd name="connsiteX6" fmla="*/ 1 w 843124"/>
                <a:gd name="connsiteY6" fmla="*/ 292173 h 674438"/>
                <a:gd name="connsiteX7" fmla="*/ 1 w 843124"/>
                <a:gd name="connsiteY7" fmla="*/ 292174 h 674438"/>
                <a:gd name="connsiteX8" fmla="*/ 105219 w 843124"/>
                <a:gd name="connsiteY8" fmla="*/ 228253 h 674438"/>
                <a:gd name="connsiteX9" fmla="*/ 725910 w 843124"/>
                <a:gd name="connsiteY9" fmla="*/ 6202 h 674438"/>
                <a:gd name="connsiteX10" fmla="*/ 764874 w 843124"/>
                <a:gd name="connsiteY10" fmla="*/ 0 h 6744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43124" h="674438">
                  <a:moveTo>
                    <a:pt x="764874" y="0"/>
                  </a:moveTo>
                  <a:lnTo>
                    <a:pt x="843124" y="445428"/>
                  </a:lnTo>
                  <a:lnTo>
                    <a:pt x="707446" y="471387"/>
                  </a:lnTo>
                  <a:cubicBezTo>
                    <a:pt x="570852" y="506532"/>
                    <a:pt x="440862" y="558129"/>
                    <a:pt x="319714" y="623940"/>
                  </a:cubicBezTo>
                  <a:lnTo>
                    <a:pt x="236592" y="674438"/>
                  </a:lnTo>
                  <a:lnTo>
                    <a:pt x="0" y="292173"/>
                  </a:lnTo>
                  <a:lnTo>
                    <a:pt x="1" y="292173"/>
                  </a:lnTo>
                  <a:lnTo>
                    <a:pt x="1" y="292174"/>
                  </a:lnTo>
                  <a:lnTo>
                    <a:pt x="105219" y="228253"/>
                  </a:lnTo>
                  <a:cubicBezTo>
                    <a:pt x="296505" y="124341"/>
                    <a:pt x="505243" y="48483"/>
                    <a:pt x="725910" y="6202"/>
                  </a:cubicBezTo>
                  <a:lnTo>
                    <a:pt x="76487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6" name="SC.NU.4">
              <a:extLst>
                <a:ext uri="{FF2B5EF4-FFF2-40B4-BE49-F238E27FC236}">
                  <a16:creationId xmlns:a16="http://schemas.microsoft.com/office/drawing/2014/main" id="{00000000-0008-0000-0800-0000BA000000}"/>
                </a:ext>
              </a:extLst>
            </xdr:cNvPr>
            <xdr:cNvSpPr/>
          </xdr:nvSpPr>
          <xdr:spPr>
            <a:xfrm>
              <a:off x="3508151" y="1039437"/>
              <a:ext cx="781421" cy="663093"/>
            </a:xfrm>
            <a:custGeom>
              <a:avLst/>
              <a:gdLst>
                <a:gd name="connsiteX0" fmla="*/ 94283 w 781421"/>
                <a:gd name="connsiteY0" fmla="*/ 0 h 663093"/>
                <a:gd name="connsiteX1" fmla="*/ 177096 w 781421"/>
                <a:gd name="connsiteY1" fmla="*/ 18567 h 663093"/>
                <a:gd name="connsiteX2" fmla="*/ 666862 w 781421"/>
                <a:gd name="connsiteY2" fmla="*/ 211264 h 663093"/>
                <a:gd name="connsiteX3" fmla="*/ 781421 w 781421"/>
                <a:gd name="connsiteY3" fmla="*/ 280860 h 663093"/>
                <a:gd name="connsiteX4" fmla="*/ 544778 w 781421"/>
                <a:gd name="connsiteY4" fmla="*/ 663093 h 663093"/>
                <a:gd name="connsiteX5" fmla="*/ 452365 w 781421"/>
                <a:gd name="connsiteY5" fmla="*/ 606951 h 663093"/>
                <a:gd name="connsiteX6" fmla="*/ 64633 w 781421"/>
                <a:gd name="connsiteY6" fmla="*/ 454398 h 663093"/>
                <a:gd name="connsiteX7" fmla="*/ 0 w 781421"/>
                <a:gd name="connsiteY7" fmla="*/ 442032 h 663093"/>
                <a:gd name="connsiteX8" fmla="*/ 94283 w 781421"/>
                <a:gd name="connsiteY8" fmla="*/ 0 h 6630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81421" h="663093">
                  <a:moveTo>
                    <a:pt x="94283" y="0"/>
                  </a:moveTo>
                  <a:lnTo>
                    <a:pt x="177096" y="18567"/>
                  </a:lnTo>
                  <a:cubicBezTo>
                    <a:pt x="349636" y="62959"/>
                    <a:pt x="513834" y="128134"/>
                    <a:pt x="666862" y="211264"/>
                  </a:cubicBezTo>
                  <a:lnTo>
                    <a:pt x="781421" y="280860"/>
                  </a:lnTo>
                  <a:lnTo>
                    <a:pt x="544778" y="663093"/>
                  </a:lnTo>
                  <a:lnTo>
                    <a:pt x="452365" y="606951"/>
                  </a:lnTo>
                  <a:cubicBezTo>
                    <a:pt x="331217" y="541140"/>
                    <a:pt x="201227" y="489543"/>
                    <a:pt x="64633" y="454398"/>
                  </a:cubicBezTo>
                  <a:lnTo>
                    <a:pt x="0" y="442032"/>
                  </a:lnTo>
                  <a:lnTo>
                    <a:pt x="9428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7" name="Freeform 186">
              <a:extLst>
                <a:ext uri="{FF2B5EF4-FFF2-40B4-BE49-F238E27FC236}">
                  <a16:creationId xmlns:a16="http://schemas.microsoft.com/office/drawing/2014/main" id="{00000000-0008-0000-0800-0000BB000000}"/>
                </a:ext>
              </a:extLst>
            </xdr:cNvPr>
            <xdr:cNvSpPr/>
          </xdr:nvSpPr>
          <xdr:spPr>
            <a:xfrm>
              <a:off x="2853750" y="1440000"/>
              <a:ext cx="654401" cy="41470"/>
            </a:xfrm>
            <a:custGeom>
              <a:avLst/>
              <a:gdLst>
                <a:gd name="connsiteX0" fmla="*/ 291678 w 654401"/>
                <a:gd name="connsiteY0" fmla="*/ 0 h 41470"/>
                <a:gd name="connsiteX1" fmla="*/ 509469 w 654401"/>
                <a:gd name="connsiteY1" fmla="*/ 13739 h 41470"/>
                <a:gd name="connsiteX2" fmla="*/ 654401 w 654401"/>
                <a:gd name="connsiteY2" fmla="*/ 41469 h 41470"/>
                <a:gd name="connsiteX3" fmla="*/ 654401 w 654401"/>
                <a:gd name="connsiteY3" fmla="*/ 41470 h 41470"/>
                <a:gd name="connsiteX4" fmla="*/ 509470 w 654401"/>
                <a:gd name="connsiteY4" fmla="*/ 13740 h 41470"/>
                <a:gd name="connsiteX5" fmla="*/ 291679 w 654401"/>
                <a:gd name="connsiteY5" fmla="*/ 1 h 41470"/>
                <a:gd name="connsiteX6" fmla="*/ 73888 w 654401"/>
                <a:gd name="connsiteY6" fmla="*/ 13740 h 41470"/>
                <a:gd name="connsiteX7" fmla="*/ 1 w 654401"/>
                <a:gd name="connsiteY7" fmla="*/ 27877 h 41470"/>
                <a:gd name="connsiteX8" fmla="*/ 0 w 654401"/>
                <a:gd name="connsiteY8" fmla="*/ 27876 h 41470"/>
                <a:gd name="connsiteX9" fmla="*/ 73887 w 654401"/>
                <a:gd name="connsiteY9" fmla="*/ 13739 h 41470"/>
                <a:gd name="connsiteX10" fmla="*/ 291678 w 654401"/>
                <a:gd name="connsiteY10" fmla="*/ 0 h 414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4401" h="41470">
                  <a:moveTo>
                    <a:pt x="291678" y="0"/>
                  </a:moveTo>
                  <a:cubicBezTo>
                    <a:pt x="365460" y="0"/>
                    <a:pt x="438150" y="4673"/>
                    <a:pt x="509469" y="13739"/>
                  </a:cubicBezTo>
                  <a:lnTo>
                    <a:pt x="654401" y="41469"/>
                  </a:lnTo>
                  <a:lnTo>
                    <a:pt x="654401" y="41470"/>
                  </a:lnTo>
                  <a:lnTo>
                    <a:pt x="509470" y="13740"/>
                  </a:lnTo>
                  <a:cubicBezTo>
                    <a:pt x="438151" y="4674"/>
                    <a:pt x="365461" y="1"/>
                    <a:pt x="291679" y="1"/>
                  </a:cubicBezTo>
                  <a:cubicBezTo>
                    <a:pt x="217897" y="1"/>
                    <a:pt x="145207" y="4674"/>
                    <a:pt x="73888" y="13740"/>
                  </a:cubicBezTo>
                  <a:lnTo>
                    <a:pt x="1" y="27877"/>
                  </a:lnTo>
                  <a:lnTo>
                    <a:pt x="0" y="27876"/>
                  </a:lnTo>
                  <a:lnTo>
                    <a:pt x="73887" y="13739"/>
                  </a:lnTo>
                  <a:cubicBezTo>
                    <a:pt x="145206" y="4673"/>
                    <a:pt x="217896" y="0"/>
                    <a:pt x="291678"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8" name="SC.DP.3">
              <a:extLst>
                <a:ext uri="{FF2B5EF4-FFF2-40B4-BE49-F238E27FC236}">
                  <a16:creationId xmlns:a16="http://schemas.microsoft.com/office/drawing/2014/main" id="{00000000-0008-0000-0800-0000BC000000}"/>
                </a:ext>
              </a:extLst>
            </xdr:cNvPr>
            <xdr:cNvSpPr/>
          </xdr:nvSpPr>
          <xdr:spPr>
            <a:xfrm>
              <a:off x="2247219" y="1467877"/>
              <a:ext cx="684264" cy="611274"/>
            </a:xfrm>
            <a:custGeom>
              <a:avLst/>
              <a:gdLst>
                <a:gd name="connsiteX0" fmla="*/ 606532 w 684264"/>
                <a:gd name="connsiteY0" fmla="*/ 0 h 611274"/>
                <a:gd name="connsiteX1" fmla="*/ 684264 w 684264"/>
                <a:gd name="connsiteY1" fmla="*/ 442476 h 611274"/>
                <a:gd name="connsiteX2" fmla="*/ 583317 w 684264"/>
                <a:gd name="connsiteY2" fmla="*/ 461791 h 611274"/>
                <a:gd name="connsiteX3" fmla="*/ 297619 w 684264"/>
                <a:gd name="connsiteY3" fmla="*/ 574198 h 611274"/>
                <a:gd name="connsiteX4" fmla="*/ 236592 w 684264"/>
                <a:gd name="connsiteY4" fmla="*/ 611273 h 611274"/>
                <a:gd name="connsiteX5" fmla="*/ 236593 w 684264"/>
                <a:gd name="connsiteY5" fmla="*/ 611274 h 611274"/>
                <a:gd name="connsiteX6" fmla="*/ 236592 w 684264"/>
                <a:gd name="connsiteY6" fmla="*/ 611274 h 611274"/>
                <a:gd name="connsiteX7" fmla="*/ 0 w 684264"/>
                <a:gd name="connsiteY7" fmla="*/ 229010 h 611274"/>
                <a:gd name="connsiteX8" fmla="*/ 83122 w 684264"/>
                <a:gd name="connsiteY8" fmla="*/ 178512 h 611274"/>
                <a:gd name="connsiteX9" fmla="*/ 470854 w 684264"/>
                <a:gd name="connsiteY9" fmla="*/ 25959 h 611274"/>
                <a:gd name="connsiteX10" fmla="*/ 606532 w 684264"/>
                <a:gd name="connsiteY10" fmla="*/ 0 h 6112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84264" h="611274">
                  <a:moveTo>
                    <a:pt x="606532" y="0"/>
                  </a:moveTo>
                  <a:lnTo>
                    <a:pt x="684264" y="442476"/>
                  </a:lnTo>
                  <a:lnTo>
                    <a:pt x="583317" y="461791"/>
                  </a:lnTo>
                  <a:cubicBezTo>
                    <a:pt x="482668" y="487687"/>
                    <a:pt x="386886" y="525706"/>
                    <a:pt x="297619" y="574198"/>
                  </a:cubicBezTo>
                  <a:lnTo>
                    <a:pt x="236592" y="611273"/>
                  </a:lnTo>
                  <a:lnTo>
                    <a:pt x="236593" y="611274"/>
                  </a:lnTo>
                  <a:lnTo>
                    <a:pt x="236592" y="611274"/>
                  </a:lnTo>
                  <a:lnTo>
                    <a:pt x="0" y="229010"/>
                  </a:lnTo>
                  <a:lnTo>
                    <a:pt x="83122" y="178512"/>
                  </a:lnTo>
                  <a:cubicBezTo>
                    <a:pt x="204270" y="112701"/>
                    <a:pt x="334260" y="61104"/>
                    <a:pt x="470854" y="25959"/>
                  </a:cubicBezTo>
                  <a:lnTo>
                    <a:pt x="60653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9" name="SC.NU.3">
              <a:extLst>
                <a:ext uri="{FF2B5EF4-FFF2-40B4-BE49-F238E27FC236}">
                  <a16:creationId xmlns:a16="http://schemas.microsoft.com/office/drawing/2014/main" id="{00000000-0008-0000-0800-0000BD000000}"/>
                </a:ext>
              </a:extLst>
            </xdr:cNvPr>
            <xdr:cNvSpPr/>
          </xdr:nvSpPr>
          <xdr:spPr>
            <a:xfrm>
              <a:off x="3414425" y="1481470"/>
              <a:ext cx="638505" cy="603294"/>
            </a:xfrm>
            <a:custGeom>
              <a:avLst/>
              <a:gdLst>
                <a:gd name="connsiteX0" fmla="*/ 93726 w 638505"/>
                <a:gd name="connsiteY0" fmla="*/ 0 h 603294"/>
                <a:gd name="connsiteX1" fmla="*/ 158360 w 638505"/>
                <a:gd name="connsiteY1" fmla="*/ 12366 h 603294"/>
                <a:gd name="connsiteX2" fmla="*/ 546092 w 638505"/>
                <a:gd name="connsiteY2" fmla="*/ 164919 h 603294"/>
                <a:gd name="connsiteX3" fmla="*/ 638505 w 638505"/>
                <a:gd name="connsiteY3" fmla="*/ 221061 h 603294"/>
                <a:gd name="connsiteX4" fmla="*/ 401861 w 638505"/>
                <a:gd name="connsiteY4" fmla="*/ 603294 h 603294"/>
                <a:gd name="connsiteX5" fmla="*/ 401861 w 638505"/>
                <a:gd name="connsiteY5" fmla="*/ 603294 h 603294"/>
                <a:gd name="connsiteX6" fmla="*/ 401861 w 638505"/>
                <a:gd name="connsiteY6" fmla="*/ 603293 h 603294"/>
                <a:gd name="connsiteX7" fmla="*/ 331595 w 638505"/>
                <a:gd name="connsiteY7" fmla="*/ 560605 h 603294"/>
                <a:gd name="connsiteX8" fmla="*/ 45898 w 638505"/>
                <a:gd name="connsiteY8" fmla="*/ 448198 h 603294"/>
                <a:gd name="connsiteX9" fmla="*/ 0 w 638505"/>
                <a:gd name="connsiteY9" fmla="*/ 439416 h 603294"/>
                <a:gd name="connsiteX10" fmla="*/ 93726 w 638505"/>
                <a:gd name="connsiteY10" fmla="*/ 0 h 6032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38505" h="603294">
                  <a:moveTo>
                    <a:pt x="93726" y="0"/>
                  </a:moveTo>
                  <a:lnTo>
                    <a:pt x="158360" y="12366"/>
                  </a:lnTo>
                  <a:cubicBezTo>
                    <a:pt x="294954" y="47511"/>
                    <a:pt x="424944" y="99108"/>
                    <a:pt x="546092" y="164919"/>
                  </a:cubicBezTo>
                  <a:lnTo>
                    <a:pt x="638505" y="221061"/>
                  </a:lnTo>
                  <a:lnTo>
                    <a:pt x="401861" y="603294"/>
                  </a:lnTo>
                  <a:lnTo>
                    <a:pt x="401861" y="603294"/>
                  </a:lnTo>
                  <a:lnTo>
                    <a:pt x="401861" y="603293"/>
                  </a:lnTo>
                  <a:lnTo>
                    <a:pt x="331595" y="560605"/>
                  </a:lnTo>
                  <a:cubicBezTo>
                    <a:pt x="242329" y="512113"/>
                    <a:pt x="146546" y="474094"/>
                    <a:pt x="45898" y="448198"/>
                  </a:cubicBezTo>
                  <a:lnTo>
                    <a:pt x="0" y="439416"/>
                  </a:lnTo>
                  <a:lnTo>
                    <a:pt x="9372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0" name="Freeform 189">
              <a:extLst>
                <a:ext uri="{FF2B5EF4-FFF2-40B4-BE49-F238E27FC236}">
                  <a16:creationId xmlns:a16="http://schemas.microsoft.com/office/drawing/2014/main" id="{00000000-0008-0000-0800-0000BE000000}"/>
                </a:ext>
              </a:extLst>
            </xdr:cNvPr>
            <xdr:cNvSpPr/>
          </xdr:nvSpPr>
          <xdr:spPr>
            <a:xfrm>
              <a:off x="2931483" y="1890000"/>
              <a:ext cx="482942" cy="30887"/>
            </a:xfrm>
            <a:custGeom>
              <a:avLst/>
              <a:gdLst>
                <a:gd name="connsiteX0" fmla="*/ 213946 w 482942"/>
                <a:gd name="connsiteY0" fmla="*/ 0 h 30887"/>
                <a:gd name="connsiteX1" fmla="*/ 374424 w 482942"/>
                <a:gd name="connsiteY1" fmla="*/ 10123 h 30887"/>
                <a:gd name="connsiteX2" fmla="*/ 482942 w 482942"/>
                <a:gd name="connsiteY2" fmla="*/ 30886 h 30887"/>
                <a:gd name="connsiteX3" fmla="*/ 482941 w 482942"/>
                <a:gd name="connsiteY3" fmla="*/ 30887 h 30887"/>
                <a:gd name="connsiteX4" fmla="*/ 374424 w 482942"/>
                <a:gd name="connsiteY4" fmla="*/ 10124 h 30887"/>
                <a:gd name="connsiteX5" fmla="*/ 213946 w 482942"/>
                <a:gd name="connsiteY5" fmla="*/ 1 h 30887"/>
                <a:gd name="connsiteX6" fmla="*/ 53468 w 482942"/>
                <a:gd name="connsiteY6" fmla="*/ 10124 h 30887"/>
                <a:gd name="connsiteX7" fmla="*/ 0 w 482942"/>
                <a:gd name="connsiteY7" fmla="*/ 20354 h 30887"/>
                <a:gd name="connsiteX8" fmla="*/ 0 w 482942"/>
                <a:gd name="connsiteY8" fmla="*/ 20353 h 30887"/>
                <a:gd name="connsiteX9" fmla="*/ 53468 w 482942"/>
                <a:gd name="connsiteY9" fmla="*/ 10123 h 30887"/>
                <a:gd name="connsiteX10" fmla="*/ 213946 w 482942"/>
                <a:gd name="connsiteY10" fmla="*/ 0 h 308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82942" h="30887">
                  <a:moveTo>
                    <a:pt x="213946" y="0"/>
                  </a:moveTo>
                  <a:cubicBezTo>
                    <a:pt x="268312" y="0"/>
                    <a:pt x="321873" y="3443"/>
                    <a:pt x="374424" y="10123"/>
                  </a:cubicBezTo>
                  <a:lnTo>
                    <a:pt x="482942" y="30886"/>
                  </a:lnTo>
                  <a:lnTo>
                    <a:pt x="482941" y="30887"/>
                  </a:lnTo>
                  <a:lnTo>
                    <a:pt x="374424" y="10124"/>
                  </a:lnTo>
                  <a:cubicBezTo>
                    <a:pt x="321873" y="3444"/>
                    <a:pt x="268312" y="1"/>
                    <a:pt x="213946" y="1"/>
                  </a:cubicBezTo>
                  <a:cubicBezTo>
                    <a:pt x="159581" y="1"/>
                    <a:pt x="106019" y="3444"/>
                    <a:pt x="53468" y="10124"/>
                  </a:cubicBezTo>
                  <a:lnTo>
                    <a:pt x="0" y="20354"/>
                  </a:lnTo>
                  <a:lnTo>
                    <a:pt x="0" y="20353"/>
                  </a:lnTo>
                  <a:lnTo>
                    <a:pt x="53468" y="10123"/>
                  </a:lnTo>
                  <a:cubicBezTo>
                    <a:pt x="106019" y="3443"/>
                    <a:pt x="159581" y="0"/>
                    <a:pt x="213946"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1" name="SC.DP.2">
              <a:extLst>
                <a:ext uri="{FF2B5EF4-FFF2-40B4-BE49-F238E27FC236}">
                  <a16:creationId xmlns:a16="http://schemas.microsoft.com/office/drawing/2014/main" id="{00000000-0008-0000-0800-0000BF000000}"/>
                </a:ext>
              </a:extLst>
            </xdr:cNvPr>
            <xdr:cNvSpPr/>
          </xdr:nvSpPr>
          <xdr:spPr>
            <a:xfrm>
              <a:off x="2483812" y="1910354"/>
              <a:ext cx="525318" cy="552409"/>
            </a:xfrm>
            <a:custGeom>
              <a:avLst/>
              <a:gdLst>
                <a:gd name="connsiteX0" fmla="*/ 447671 w 525318"/>
                <a:gd name="connsiteY0" fmla="*/ 0 h 552409"/>
                <a:gd name="connsiteX1" fmla="*/ 525318 w 525318"/>
                <a:gd name="connsiteY1" fmla="*/ 441990 h 552409"/>
                <a:gd name="connsiteX2" fmla="*/ 498374 w 525318"/>
                <a:gd name="connsiteY2" fmla="*/ 446102 h 552409"/>
                <a:gd name="connsiteX3" fmla="*/ 346328 w 525318"/>
                <a:gd name="connsiteY3" fmla="*/ 493300 h 552409"/>
                <a:gd name="connsiteX4" fmla="*/ 237426 w 525318"/>
                <a:gd name="connsiteY4" fmla="*/ 552409 h 552409"/>
                <a:gd name="connsiteX5" fmla="*/ 0 w 525318"/>
                <a:gd name="connsiteY5" fmla="*/ 168797 h 552409"/>
                <a:gd name="connsiteX6" fmla="*/ 61026 w 525318"/>
                <a:gd name="connsiteY6" fmla="*/ 131722 h 552409"/>
                <a:gd name="connsiteX7" fmla="*/ 346724 w 525318"/>
                <a:gd name="connsiteY7" fmla="*/ 19315 h 552409"/>
                <a:gd name="connsiteX8" fmla="*/ 447671 w 525318"/>
                <a:gd name="connsiteY8" fmla="*/ 0 h 5524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25318" h="552409">
                  <a:moveTo>
                    <a:pt x="447671" y="0"/>
                  </a:moveTo>
                  <a:lnTo>
                    <a:pt x="525318" y="441990"/>
                  </a:lnTo>
                  <a:lnTo>
                    <a:pt x="498374" y="446102"/>
                  </a:lnTo>
                  <a:cubicBezTo>
                    <a:pt x="445645" y="456892"/>
                    <a:pt x="394782" y="472806"/>
                    <a:pt x="346328" y="493300"/>
                  </a:cubicBezTo>
                  <a:lnTo>
                    <a:pt x="237426" y="552409"/>
                  </a:lnTo>
                  <a:lnTo>
                    <a:pt x="0" y="168797"/>
                  </a:lnTo>
                  <a:lnTo>
                    <a:pt x="61026" y="131722"/>
                  </a:lnTo>
                  <a:cubicBezTo>
                    <a:pt x="150293" y="83230"/>
                    <a:pt x="246075" y="45211"/>
                    <a:pt x="346724" y="19315"/>
                  </a:cubicBezTo>
                  <a:lnTo>
                    <a:pt x="44767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2" name="SC.NU.2">
              <a:extLst>
                <a:ext uri="{FF2B5EF4-FFF2-40B4-BE49-F238E27FC236}">
                  <a16:creationId xmlns:a16="http://schemas.microsoft.com/office/drawing/2014/main" id="{00000000-0008-0000-0800-0000C0000000}"/>
                </a:ext>
              </a:extLst>
            </xdr:cNvPr>
            <xdr:cNvSpPr/>
          </xdr:nvSpPr>
          <xdr:spPr>
            <a:xfrm>
              <a:off x="3320851" y="1920887"/>
              <a:ext cx="495435" cy="547013"/>
            </a:xfrm>
            <a:custGeom>
              <a:avLst/>
              <a:gdLst>
                <a:gd name="connsiteX0" fmla="*/ 93573 w 495435"/>
                <a:gd name="connsiteY0" fmla="*/ 0 h 547013"/>
                <a:gd name="connsiteX1" fmla="*/ 139472 w 495435"/>
                <a:gd name="connsiteY1" fmla="*/ 8782 h 547013"/>
                <a:gd name="connsiteX2" fmla="*/ 425169 w 495435"/>
                <a:gd name="connsiteY2" fmla="*/ 121189 h 547013"/>
                <a:gd name="connsiteX3" fmla="*/ 495435 w 495435"/>
                <a:gd name="connsiteY3" fmla="*/ 163877 h 547013"/>
                <a:gd name="connsiteX4" fmla="*/ 258232 w 495435"/>
                <a:gd name="connsiteY4" fmla="*/ 547013 h 547013"/>
                <a:gd name="connsiteX5" fmla="*/ 139867 w 495435"/>
                <a:gd name="connsiteY5" fmla="*/ 482767 h 547013"/>
                <a:gd name="connsiteX6" fmla="*/ 65448 w 495435"/>
                <a:gd name="connsiteY6" fmla="*/ 455529 h 547013"/>
                <a:gd name="connsiteX7" fmla="*/ 0 w 495435"/>
                <a:gd name="connsiteY7" fmla="*/ 438700 h 547013"/>
                <a:gd name="connsiteX8" fmla="*/ 93573 w 495435"/>
                <a:gd name="connsiteY8" fmla="*/ 0 h 5470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5435" h="547013">
                  <a:moveTo>
                    <a:pt x="93573" y="0"/>
                  </a:moveTo>
                  <a:lnTo>
                    <a:pt x="139472" y="8782"/>
                  </a:lnTo>
                  <a:cubicBezTo>
                    <a:pt x="240120" y="34678"/>
                    <a:pt x="335903" y="72697"/>
                    <a:pt x="425169" y="121189"/>
                  </a:cubicBezTo>
                  <a:lnTo>
                    <a:pt x="495435" y="163877"/>
                  </a:lnTo>
                  <a:lnTo>
                    <a:pt x="258232" y="547013"/>
                  </a:lnTo>
                  <a:lnTo>
                    <a:pt x="139867" y="482767"/>
                  </a:lnTo>
                  <a:cubicBezTo>
                    <a:pt x="115640" y="472520"/>
                    <a:pt x="90811" y="463418"/>
                    <a:pt x="65448" y="455529"/>
                  </a:cubicBezTo>
                  <a:lnTo>
                    <a:pt x="0" y="438700"/>
                  </a:lnTo>
                  <a:lnTo>
                    <a:pt x="9357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3" name="Freeform 192">
              <a:extLst>
                <a:ext uri="{FF2B5EF4-FFF2-40B4-BE49-F238E27FC236}">
                  <a16:creationId xmlns:a16="http://schemas.microsoft.com/office/drawing/2014/main" id="{00000000-0008-0000-0800-0000C1000000}"/>
                </a:ext>
              </a:extLst>
            </xdr:cNvPr>
            <xdr:cNvSpPr/>
          </xdr:nvSpPr>
          <xdr:spPr>
            <a:xfrm>
              <a:off x="3009130" y="2340000"/>
              <a:ext cx="311721" cy="19588"/>
            </a:xfrm>
            <a:custGeom>
              <a:avLst/>
              <a:gdLst>
                <a:gd name="connsiteX0" fmla="*/ 136299 w 311721"/>
                <a:gd name="connsiteY0" fmla="*/ 0 h 19588"/>
                <a:gd name="connsiteX1" fmla="*/ 299543 w 311721"/>
                <a:gd name="connsiteY1" fmla="*/ 16456 h 19588"/>
                <a:gd name="connsiteX2" fmla="*/ 311721 w 311721"/>
                <a:gd name="connsiteY2" fmla="*/ 19587 h 19588"/>
                <a:gd name="connsiteX3" fmla="*/ 311721 w 311721"/>
                <a:gd name="connsiteY3" fmla="*/ 19588 h 19588"/>
                <a:gd name="connsiteX4" fmla="*/ 299543 w 311721"/>
                <a:gd name="connsiteY4" fmla="*/ 16457 h 19588"/>
                <a:gd name="connsiteX5" fmla="*/ 136299 w 311721"/>
                <a:gd name="connsiteY5" fmla="*/ 1 h 19588"/>
                <a:gd name="connsiteX6" fmla="*/ 53481 w 311721"/>
                <a:gd name="connsiteY6" fmla="*/ 4183 h 19588"/>
                <a:gd name="connsiteX7" fmla="*/ 0 w 311721"/>
                <a:gd name="connsiteY7" fmla="*/ 12345 h 19588"/>
                <a:gd name="connsiteX8" fmla="*/ 0 w 311721"/>
                <a:gd name="connsiteY8" fmla="*/ 12344 h 19588"/>
                <a:gd name="connsiteX9" fmla="*/ 53481 w 311721"/>
                <a:gd name="connsiteY9" fmla="*/ 4182 h 19588"/>
                <a:gd name="connsiteX10" fmla="*/ 136299 w 311721"/>
                <a:gd name="connsiteY10" fmla="*/ 0 h 195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11721" h="19588">
                  <a:moveTo>
                    <a:pt x="136299" y="0"/>
                  </a:moveTo>
                  <a:cubicBezTo>
                    <a:pt x="192218" y="0"/>
                    <a:pt x="246814" y="5666"/>
                    <a:pt x="299543" y="16456"/>
                  </a:cubicBezTo>
                  <a:lnTo>
                    <a:pt x="311721" y="19587"/>
                  </a:lnTo>
                  <a:lnTo>
                    <a:pt x="311721" y="19588"/>
                  </a:lnTo>
                  <a:lnTo>
                    <a:pt x="299543" y="16457"/>
                  </a:lnTo>
                  <a:cubicBezTo>
                    <a:pt x="246814" y="5667"/>
                    <a:pt x="192218" y="1"/>
                    <a:pt x="136299" y="1"/>
                  </a:cubicBezTo>
                  <a:cubicBezTo>
                    <a:pt x="108340" y="1"/>
                    <a:pt x="80711" y="1418"/>
                    <a:pt x="53481" y="4183"/>
                  </a:cubicBezTo>
                  <a:lnTo>
                    <a:pt x="0" y="12345"/>
                  </a:lnTo>
                  <a:lnTo>
                    <a:pt x="0" y="12344"/>
                  </a:lnTo>
                  <a:lnTo>
                    <a:pt x="53481" y="4182"/>
                  </a:lnTo>
                  <a:cubicBezTo>
                    <a:pt x="80711" y="1417"/>
                    <a:pt x="108340" y="0"/>
                    <a:pt x="136299"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4" name="SC.DP.1">
              <a:extLst>
                <a:ext uri="{FF2B5EF4-FFF2-40B4-BE49-F238E27FC236}">
                  <a16:creationId xmlns:a16="http://schemas.microsoft.com/office/drawing/2014/main" id="{00000000-0008-0000-0800-0000C2000000}"/>
                </a:ext>
              </a:extLst>
            </xdr:cNvPr>
            <xdr:cNvSpPr/>
          </xdr:nvSpPr>
          <xdr:spPr>
            <a:xfrm>
              <a:off x="2721238" y="2352345"/>
              <a:ext cx="429081" cy="803690"/>
            </a:xfrm>
            <a:custGeom>
              <a:avLst/>
              <a:gdLst>
                <a:gd name="connsiteX0" fmla="*/ 287892 w 429081"/>
                <a:gd name="connsiteY0" fmla="*/ 0 h 803690"/>
                <a:gd name="connsiteX1" fmla="*/ 429081 w 429081"/>
                <a:gd name="connsiteY1" fmla="*/ 803690 h 803690"/>
                <a:gd name="connsiteX2" fmla="*/ 0 w 429081"/>
                <a:gd name="connsiteY2" fmla="*/ 110419 h 803690"/>
                <a:gd name="connsiteX3" fmla="*/ 108902 w 429081"/>
                <a:gd name="connsiteY3" fmla="*/ 51310 h 803690"/>
                <a:gd name="connsiteX4" fmla="*/ 260948 w 429081"/>
                <a:gd name="connsiteY4" fmla="*/ 4112 h 803690"/>
                <a:gd name="connsiteX5" fmla="*/ 287892 w 429081"/>
                <a:gd name="connsiteY5" fmla="*/ 0 h 8036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29081" h="803690">
                  <a:moveTo>
                    <a:pt x="287892" y="0"/>
                  </a:moveTo>
                  <a:lnTo>
                    <a:pt x="429081" y="803690"/>
                  </a:lnTo>
                  <a:lnTo>
                    <a:pt x="0" y="110419"/>
                  </a:lnTo>
                  <a:lnTo>
                    <a:pt x="108902" y="51310"/>
                  </a:lnTo>
                  <a:cubicBezTo>
                    <a:pt x="157356" y="30816"/>
                    <a:pt x="208219" y="14902"/>
                    <a:pt x="260948" y="4112"/>
                  </a:cubicBezTo>
                  <a:lnTo>
                    <a:pt x="28789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5" name="SC.NU.1">
              <a:extLst>
                <a:ext uri="{FF2B5EF4-FFF2-40B4-BE49-F238E27FC236}">
                  <a16:creationId xmlns:a16="http://schemas.microsoft.com/office/drawing/2014/main" id="{00000000-0008-0000-0800-0000C3000000}"/>
                </a:ext>
              </a:extLst>
            </xdr:cNvPr>
            <xdr:cNvSpPr/>
          </xdr:nvSpPr>
          <xdr:spPr>
            <a:xfrm>
              <a:off x="3150804" y="2359588"/>
              <a:ext cx="428279" cy="798656"/>
            </a:xfrm>
            <a:custGeom>
              <a:avLst/>
              <a:gdLst>
                <a:gd name="connsiteX0" fmla="*/ 170047 w 428279"/>
                <a:gd name="connsiteY0" fmla="*/ 0 h 798656"/>
                <a:gd name="connsiteX1" fmla="*/ 235495 w 428279"/>
                <a:gd name="connsiteY1" fmla="*/ 16829 h 798656"/>
                <a:gd name="connsiteX2" fmla="*/ 309914 w 428279"/>
                <a:gd name="connsiteY2" fmla="*/ 44067 h 798656"/>
                <a:gd name="connsiteX3" fmla="*/ 428279 w 428279"/>
                <a:gd name="connsiteY3" fmla="*/ 108313 h 798656"/>
                <a:gd name="connsiteX4" fmla="*/ 882 w 428279"/>
                <a:gd name="connsiteY4" fmla="*/ 798656 h 798656"/>
                <a:gd name="connsiteX5" fmla="*/ 0 w 428279"/>
                <a:gd name="connsiteY5" fmla="*/ 797231 h 798656"/>
                <a:gd name="connsiteX6" fmla="*/ 170047 w 428279"/>
                <a:gd name="connsiteY6" fmla="*/ 0 h 7986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8279" h="798656">
                  <a:moveTo>
                    <a:pt x="170047" y="0"/>
                  </a:moveTo>
                  <a:lnTo>
                    <a:pt x="235495" y="16829"/>
                  </a:lnTo>
                  <a:cubicBezTo>
                    <a:pt x="260858" y="24718"/>
                    <a:pt x="285687" y="33820"/>
                    <a:pt x="309914" y="44067"/>
                  </a:cubicBezTo>
                  <a:lnTo>
                    <a:pt x="428279" y="108313"/>
                  </a:lnTo>
                  <a:lnTo>
                    <a:pt x="882" y="798656"/>
                  </a:lnTo>
                  <a:lnTo>
                    <a:pt x="0" y="797231"/>
                  </a:lnTo>
                  <a:lnTo>
                    <a:pt x="17004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6" name="Freeform 195">
              <a:extLst>
                <a:ext uri="{FF2B5EF4-FFF2-40B4-BE49-F238E27FC236}">
                  <a16:creationId xmlns:a16="http://schemas.microsoft.com/office/drawing/2014/main" id="{00000000-0008-0000-0800-0000C4000000}"/>
                </a:ext>
              </a:extLst>
            </xdr:cNvPr>
            <xdr:cNvSpPr/>
          </xdr:nvSpPr>
          <xdr:spPr>
            <a:xfrm>
              <a:off x="3150319" y="3156035"/>
              <a:ext cx="485" cy="1679"/>
            </a:xfrm>
            <a:custGeom>
              <a:avLst/>
              <a:gdLst>
                <a:gd name="connsiteX0" fmla="*/ 0 w 485"/>
                <a:gd name="connsiteY0" fmla="*/ 0 h 1679"/>
                <a:gd name="connsiteX1" fmla="*/ 485 w 485"/>
                <a:gd name="connsiteY1" fmla="*/ 784 h 1679"/>
                <a:gd name="connsiteX2" fmla="*/ 295 w 485"/>
                <a:gd name="connsiteY2" fmla="*/ 1679 h 1679"/>
                <a:gd name="connsiteX3" fmla="*/ 0 w 485"/>
                <a:gd name="connsiteY3" fmla="*/ 0 h 1679"/>
              </a:gdLst>
              <a:ahLst/>
              <a:cxnLst>
                <a:cxn ang="0">
                  <a:pos x="connsiteX0" y="connsiteY0"/>
                </a:cxn>
                <a:cxn ang="0">
                  <a:pos x="connsiteX1" y="connsiteY1"/>
                </a:cxn>
                <a:cxn ang="0">
                  <a:pos x="connsiteX2" y="connsiteY2"/>
                </a:cxn>
                <a:cxn ang="0">
                  <a:pos x="connsiteX3" y="connsiteY3"/>
                </a:cxn>
              </a:cxnLst>
              <a:rect l="l" t="t" r="r" b="b"/>
              <a:pathLst>
                <a:path w="485" h="1679">
                  <a:moveTo>
                    <a:pt x="0" y="0"/>
                  </a:moveTo>
                  <a:lnTo>
                    <a:pt x="485" y="784"/>
                  </a:lnTo>
                  <a:lnTo>
                    <a:pt x="295" y="1679"/>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7" name="Freeform 196">
              <a:extLst>
                <a:ext uri="{FF2B5EF4-FFF2-40B4-BE49-F238E27FC236}">
                  <a16:creationId xmlns:a16="http://schemas.microsoft.com/office/drawing/2014/main" id="{00000000-0008-0000-0800-0000C5000000}"/>
                </a:ext>
              </a:extLst>
            </xdr:cNvPr>
            <xdr:cNvSpPr/>
          </xdr:nvSpPr>
          <xdr:spPr>
            <a:xfrm>
              <a:off x="3149878" y="3157714"/>
              <a:ext cx="1302" cy="3450"/>
            </a:xfrm>
            <a:custGeom>
              <a:avLst/>
              <a:gdLst>
                <a:gd name="connsiteX0" fmla="*/ 736 w 1302"/>
                <a:gd name="connsiteY0" fmla="*/ 0 h 3450"/>
                <a:gd name="connsiteX1" fmla="*/ 1302 w 1302"/>
                <a:gd name="connsiteY1" fmla="*/ 3222 h 3450"/>
                <a:gd name="connsiteX2" fmla="*/ 142 w 1302"/>
                <a:gd name="connsiteY2" fmla="*/ 3220 h 3450"/>
                <a:gd name="connsiteX3" fmla="*/ 0 w 1302"/>
                <a:gd name="connsiteY3" fmla="*/ 3450 h 3450"/>
                <a:gd name="connsiteX4" fmla="*/ 736 w 1302"/>
                <a:gd name="connsiteY4" fmla="*/ 0 h 34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02" h="3450">
                  <a:moveTo>
                    <a:pt x="736" y="0"/>
                  </a:moveTo>
                  <a:lnTo>
                    <a:pt x="1302" y="3222"/>
                  </a:lnTo>
                  <a:lnTo>
                    <a:pt x="142" y="3220"/>
                  </a:lnTo>
                  <a:lnTo>
                    <a:pt x="0" y="3450"/>
                  </a:lnTo>
                  <a:lnTo>
                    <a:pt x="73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8" name="EE.LF.1">
              <a:extLst>
                <a:ext uri="{FF2B5EF4-FFF2-40B4-BE49-F238E27FC236}">
                  <a16:creationId xmlns:a16="http://schemas.microsoft.com/office/drawing/2014/main" id="{00000000-0008-0000-0800-0000C6000000}"/>
                </a:ext>
              </a:extLst>
            </xdr:cNvPr>
            <xdr:cNvSpPr/>
          </xdr:nvSpPr>
          <xdr:spPr>
            <a:xfrm>
              <a:off x="3151180" y="3160936"/>
              <a:ext cx="420170" cy="785582"/>
            </a:xfrm>
            <a:custGeom>
              <a:avLst/>
              <a:gdLst>
                <a:gd name="connsiteX0" fmla="*/ 0 w 420170"/>
                <a:gd name="connsiteY0" fmla="*/ 0 h 785582"/>
                <a:gd name="connsiteX1" fmla="*/ 2174 w 420170"/>
                <a:gd name="connsiteY1" fmla="*/ 2 h 785582"/>
                <a:gd name="connsiteX2" fmla="*/ 420170 w 420170"/>
                <a:gd name="connsiteY2" fmla="*/ 675362 h 785582"/>
                <a:gd name="connsiteX3" fmla="*/ 420170 w 420170"/>
                <a:gd name="connsiteY3" fmla="*/ 675363 h 785582"/>
                <a:gd name="connsiteX4" fmla="*/ 420169 w 420170"/>
                <a:gd name="connsiteY4" fmla="*/ 675362 h 785582"/>
                <a:gd name="connsiteX5" fmla="*/ 309537 w 420170"/>
                <a:gd name="connsiteY5" fmla="*/ 735410 h 785582"/>
                <a:gd name="connsiteX6" fmla="*/ 157492 w 420170"/>
                <a:gd name="connsiteY6" fmla="*/ 782608 h 785582"/>
                <a:gd name="connsiteX7" fmla="*/ 138007 w 420170"/>
                <a:gd name="connsiteY7" fmla="*/ 785582 h 785582"/>
                <a:gd name="connsiteX8" fmla="*/ 0 w 420170"/>
                <a:gd name="connsiteY8" fmla="*/ 0 h 785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20170" h="785582">
                  <a:moveTo>
                    <a:pt x="0" y="0"/>
                  </a:moveTo>
                  <a:lnTo>
                    <a:pt x="2174" y="2"/>
                  </a:lnTo>
                  <a:lnTo>
                    <a:pt x="420170" y="675362"/>
                  </a:lnTo>
                  <a:lnTo>
                    <a:pt x="420170" y="675363"/>
                  </a:lnTo>
                  <a:lnTo>
                    <a:pt x="420169" y="675362"/>
                  </a:lnTo>
                  <a:lnTo>
                    <a:pt x="309537" y="735410"/>
                  </a:lnTo>
                  <a:cubicBezTo>
                    <a:pt x="261084" y="755905"/>
                    <a:pt x="210221" y="771818"/>
                    <a:pt x="157492" y="782608"/>
                  </a:cubicBezTo>
                  <a:lnTo>
                    <a:pt x="138007" y="785582"/>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9" name="EE.HL.1">
              <a:extLst>
                <a:ext uri="{FF2B5EF4-FFF2-40B4-BE49-F238E27FC236}">
                  <a16:creationId xmlns:a16="http://schemas.microsoft.com/office/drawing/2014/main" id="{00000000-0008-0000-0800-0000C7000000}"/>
                </a:ext>
              </a:extLst>
            </xdr:cNvPr>
            <xdr:cNvSpPr/>
          </xdr:nvSpPr>
          <xdr:spPr>
            <a:xfrm>
              <a:off x="2728781" y="3161164"/>
              <a:ext cx="421097" cy="782500"/>
            </a:xfrm>
            <a:custGeom>
              <a:avLst/>
              <a:gdLst>
                <a:gd name="connsiteX0" fmla="*/ 421097 w 421097"/>
                <a:gd name="connsiteY0" fmla="*/ 0 h 782500"/>
                <a:gd name="connsiteX1" fmla="*/ 254192 w 421097"/>
                <a:gd name="connsiteY1" fmla="*/ 782500 h 782500"/>
                <a:gd name="connsiteX2" fmla="*/ 253405 w 421097"/>
                <a:gd name="connsiteY2" fmla="*/ 782380 h 782500"/>
                <a:gd name="connsiteX3" fmla="*/ 101359 w 421097"/>
                <a:gd name="connsiteY3" fmla="*/ 735182 h 782500"/>
                <a:gd name="connsiteX4" fmla="*/ 0 w 421097"/>
                <a:gd name="connsiteY4" fmla="*/ 680166 h 782500"/>
                <a:gd name="connsiteX5" fmla="*/ 421097 w 421097"/>
                <a:gd name="connsiteY5" fmla="*/ 0 h 78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21097" h="782500">
                  <a:moveTo>
                    <a:pt x="421097" y="0"/>
                  </a:moveTo>
                  <a:lnTo>
                    <a:pt x="254192" y="782500"/>
                  </a:lnTo>
                  <a:lnTo>
                    <a:pt x="253405" y="782380"/>
                  </a:lnTo>
                  <a:cubicBezTo>
                    <a:pt x="200676" y="771590"/>
                    <a:pt x="149813" y="755677"/>
                    <a:pt x="101359" y="735182"/>
                  </a:cubicBezTo>
                  <a:lnTo>
                    <a:pt x="0" y="680166"/>
                  </a:lnTo>
                  <a:lnTo>
                    <a:pt x="42109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0" name="EE.LF.2">
              <a:extLst>
                <a:ext uri="{FF2B5EF4-FFF2-40B4-BE49-F238E27FC236}">
                  <a16:creationId xmlns:a16="http://schemas.microsoft.com/office/drawing/2014/main" id="{00000000-0008-0000-0800-0000C8000000}"/>
                </a:ext>
              </a:extLst>
            </xdr:cNvPr>
            <xdr:cNvSpPr/>
          </xdr:nvSpPr>
          <xdr:spPr>
            <a:xfrm>
              <a:off x="3289187" y="3836299"/>
              <a:ext cx="519538" cy="551930"/>
            </a:xfrm>
            <a:custGeom>
              <a:avLst/>
              <a:gdLst>
                <a:gd name="connsiteX0" fmla="*/ 282163 w 519538"/>
                <a:gd name="connsiteY0" fmla="*/ 0 h 551930"/>
                <a:gd name="connsiteX1" fmla="*/ 519538 w 519538"/>
                <a:gd name="connsiteY1" fmla="*/ 383531 h 551930"/>
                <a:gd name="connsiteX2" fmla="*/ 456832 w 519538"/>
                <a:gd name="connsiteY2" fmla="*/ 421626 h 551930"/>
                <a:gd name="connsiteX3" fmla="*/ 171135 w 519538"/>
                <a:gd name="connsiteY3" fmla="*/ 534033 h 551930"/>
                <a:gd name="connsiteX4" fmla="*/ 77598 w 519538"/>
                <a:gd name="connsiteY4" fmla="*/ 551930 h 551930"/>
                <a:gd name="connsiteX5" fmla="*/ 0 w 519538"/>
                <a:gd name="connsiteY5" fmla="*/ 110219 h 551930"/>
                <a:gd name="connsiteX6" fmla="*/ 19486 w 519538"/>
                <a:gd name="connsiteY6" fmla="*/ 107245 h 551930"/>
                <a:gd name="connsiteX7" fmla="*/ 171531 w 519538"/>
                <a:gd name="connsiteY7" fmla="*/ 60047 h 551930"/>
                <a:gd name="connsiteX8" fmla="*/ 282163 w 519538"/>
                <a:gd name="connsiteY8" fmla="*/ 0 h 5519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19538" h="551930">
                  <a:moveTo>
                    <a:pt x="282163" y="0"/>
                  </a:moveTo>
                  <a:lnTo>
                    <a:pt x="519538" y="383531"/>
                  </a:lnTo>
                  <a:lnTo>
                    <a:pt x="456832" y="421626"/>
                  </a:lnTo>
                  <a:cubicBezTo>
                    <a:pt x="367566" y="470119"/>
                    <a:pt x="271783" y="508137"/>
                    <a:pt x="171135" y="534033"/>
                  </a:cubicBezTo>
                  <a:lnTo>
                    <a:pt x="77598" y="551930"/>
                  </a:lnTo>
                  <a:lnTo>
                    <a:pt x="0" y="110219"/>
                  </a:lnTo>
                  <a:lnTo>
                    <a:pt x="19486" y="107245"/>
                  </a:lnTo>
                  <a:cubicBezTo>
                    <a:pt x="72215" y="96455"/>
                    <a:pt x="123078" y="80542"/>
                    <a:pt x="171531" y="60047"/>
                  </a:cubicBezTo>
                  <a:lnTo>
                    <a:pt x="28216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1" name="EE.HL.2">
              <a:extLst>
                <a:ext uri="{FF2B5EF4-FFF2-40B4-BE49-F238E27FC236}">
                  <a16:creationId xmlns:a16="http://schemas.microsoft.com/office/drawing/2014/main" id="{00000000-0008-0000-0800-0000C9000000}"/>
                </a:ext>
              </a:extLst>
            </xdr:cNvPr>
            <xdr:cNvSpPr/>
          </xdr:nvSpPr>
          <xdr:spPr>
            <a:xfrm>
              <a:off x="2491081" y="3841330"/>
              <a:ext cx="491892" cy="540295"/>
            </a:xfrm>
            <a:custGeom>
              <a:avLst/>
              <a:gdLst>
                <a:gd name="connsiteX0" fmla="*/ 237699 w 491892"/>
                <a:gd name="connsiteY0" fmla="*/ 0 h 540295"/>
                <a:gd name="connsiteX1" fmla="*/ 339058 w 491892"/>
                <a:gd name="connsiteY1" fmla="*/ 55016 h 540295"/>
                <a:gd name="connsiteX2" fmla="*/ 491104 w 491892"/>
                <a:gd name="connsiteY2" fmla="*/ 102214 h 540295"/>
                <a:gd name="connsiteX3" fmla="*/ 491892 w 491892"/>
                <a:gd name="connsiteY3" fmla="*/ 102334 h 540295"/>
                <a:gd name="connsiteX4" fmla="*/ 398477 w 491892"/>
                <a:gd name="connsiteY4" fmla="*/ 540295 h 540295"/>
                <a:gd name="connsiteX5" fmla="*/ 339455 w 491892"/>
                <a:gd name="connsiteY5" fmla="*/ 529002 h 540295"/>
                <a:gd name="connsiteX6" fmla="*/ 53757 w 491892"/>
                <a:gd name="connsiteY6" fmla="*/ 416595 h 540295"/>
                <a:gd name="connsiteX7" fmla="*/ 1 w 491892"/>
                <a:gd name="connsiteY7" fmla="*/ 383938 h 540295"/>
                <a:gd name="connsiteX8" fmla="*/ 1 w 491892"/>
                <a:gd name="connsiteY8" fmla="*/ 383939 h 540295"/>
                <a:gd name="connsiteX9" fmla="*/ 0 w 491892"/>
                <a:gd name="connsiteY9" fmla="*/ 383938 h 540295"/>
                <a:gd name="connsiteX10" fmla="*/ 237699 w 491892"/>
                <a:gd name="connsiteY10" fmla="*/ 0 h 5402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91892" h="540295">
                  <a:moveTo>
                    <a:pt x="237699" y="0"/>
                  </a:moveTo>
                  <a:lnTo>
                    <a:pt x="339058" y="55016"/>
                  </a:lnTo>
                  <a:cubicBezTo>
                    <a:pt x="387512" y="75511"/>
                    <a:pt x="438375" y="91424"/>
                    <a:pt x="491104" y="102214"/>
                  </a:cubicBezTo>
                  <a:lnTo>
                    <a:pt x="491892" y="102334"/>
                  </a:lnTo>
                  <a:lnTo>
                    <a:pt x="398477" y="540295"/>
                  </a:lnTo>
                  <a:lnTo>
                    <a:pt x="339455" y="529002"/>
                  </a:lnTo>
                  <a:cubicBezTo>
                    <a:pt x="238806" y="503106"/>
                    <a:pt x="143024" y="465088"/>
                    <a:pt x="53757" y="416595"/>
                  </a:cubicBezTo>
                  <a:lnTo>
                    <a:pt x="1" y="383938"/>
                  </a:lnTo>
                  <a:lnTo>
                    <a:pt x="1" y="383939"/>
                  </a:lnTo>
                  <a:lnTo>
                    <a:pt x="0" y="383938"/>
                  </a:lnTo>
                  <a:lnTo>
                    <a:pt x="23769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2" name="Freeform 201">
              <a:extLst>
                <a:ext uri="{FF2B5EF4-FFF2-40B4-BE49-F238E27FC236}">
                  <a16:creationId xmlns:a16="http://schemas.microsoft.com/office/drawing/2014/main" id="{00000000-0008-0000-0800-0000CA000000}"/>
                </a:ext>
              </a:extLst>
            </xdr:cNvPr>
            <xdr:cNvSpPr/>
          </xdr:nvSpPr>
          <xdr:spPr>
            <a:xfrm>
              <a:off x="2982973" y="3943664"/>
              <a:ext cx="162456" cy="16336"/>
            </a:xfrm>
            <a:custGeom>
              <a:avLst/>
              <a:gdLst>
                <a:gd name="connsiteX0" fmla="*/ 0 w 162456"/>
                <a:gd name="connsiteY0" fmla="*/ 0 h 16336"/>
                <a:gd name="connsiteX1" fmla="*/ 79638 w 162456"/>
                <a:gd name="connsiteY1" fmla="*/ 12154 h 16336"/>
                <a:gd name="connsiteX2" fmla="*/ 162456 w 162456"/>
                <a:gd name="connsiteY2" fmla="*/ 16336 h 16336"/>
                <a:gd name="connsiteX3" fmla="*/ 162455 w 162456"/>
                <a:gd name="connsiteY3" fmla="*/ 16336 h 16336"/>
                <a:gd name="connsiteX4" fmla="*/ 79637 w 162456"/>
                <a:gd name="connsiteY4" fmla="*/ 12154 h 16336"/>
                <a:gd name="connsiteX5" fmla="*/ 0 w 162456"/>
                <a:gd name="connsiteY5" fmla="*/ 0 h 16336"/>
                <a:gd name="connsiteX6" fmla="*/ 0 w 162456"/>
                <a:gd name="connsiteY6" fmla="*/ 0 h 163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2456" h="16336">
                  <a:moveTo>
                    <a:pt x="0" y="0"/>
                  </a:moveTo>
                  <a:lnTo>
                    <a:pt x="79638" y="12154"/>
                  </a:lnTo>
                  <a:lnTo>
                    <a:pt x="162456" y="16336"/>
                  </a:lnTo>
                  <a:lnTo>
                    <a:pt x="162455" y="16336"/>
                  </a:lnTo>
                  <a:cubicBezTo>
                    <a:pt x="134496" y="16336"/>
                    <a:pt x="106867" y="14920"/>
                    <a:pt x="79637" y="12154"/>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3" name="Freeform 202">
              <a:extLst>
                <a:ext uri="{FF2B5EF4-FFF2-40B4-BE49-F238E27FC236}">
                  <a16:creationId xmlns:a16="http://schemas.microsoft.com/office/drawing/2014/main" id="{00000000-0008-0000-0800-0000CB000000}"/>
                </a:ext>
              </a:extLst>
            </xdr:cNvPr>
            <xdr:cNvSpPr/>
          </xdr:nvSpPr>
          <xdr:spPr>
            <a:xfrm>
              <a:off x="3145429" y="3946518"/>
              <a:ext cx="143758" cy="13482"/>
            </a:xfrm>
            <a:custGeom>
              <a:avLst/>
              <a:gdLst>
                <a:gd name="connsiteX0" fmla="*/ 143758 w 143758"/>
                <a:gd name="connsiteY0" fmla="*/ 0 h 13482"/>
                <a:gd name="connsiteX1" fmla="*/ 143758 w 143758"/>
                <a:gd name="connsiteY1" fmla="*/ 0 h 13482"/>
                <a:gd name="connsiteX2" fmla="*/ 82818 w 143758"/>
                <a:gd name="connsiteY2" fmla="*/ 9300 h 13482"/>
                <a:gd name="connsiteX3" fmla="*/ 0 w 143758"/>
                <a:gd name="connsiteY3" fmla="*/ 13482 h 13482"/>
                <a:gd name="connsiteX4" fmla="*/ 0 w 143758"/>
                <a:gd name="connsiteY4" fmla="*/ 13482 h 13482"/>
                <a:gd name="connsiteX5" fmla="*/ 82817 w 143758"/>
                <a:gd name="connsiteY5" fmla="*/ 9300 h 13482"/>
                <a:gd name="connsiteX6" fmla="*/ 143758 w 143758"/>
                <a:gd name="connsiteY6" fmla="*/ 0 h 134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43758" h="13482">
                  <a:moveTo>
                    <a:pt x="143758" y="0"/>
                  </a:moveTo>
                  <a:lnTo>
                    <a:pt x="143758" y="0"/>
                  </a:lnTo>
                  <a:lnTo>
                    <a:pt x="82818" y="9300"/>
                  </a:lnTo>
                  <a:cubicBezTo>
                    <a:pt x="55588" y="12066"/>
                    <a:pt x="27960" y="13482"/>
                    <a:pt x="0" y="13482"/>
                  </a:cubicBezTo>
                  <a:lnTo>
                    <a:pt x="0" y="13482"/>
                  </a:lnTo>
                  <a:lnTo>
                    <a:pt x="82817" y="9300"/>
                  </a:lnTo>
                  <a:lnTo>
                    <a:pt x="143758"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4" name="Freeform 203">
              <a:extLst>
                <a:ext uri="{FF2B5EF4-FFF2-40B4-BE49-F238E27FC236}">
                  <a16:creationId xmlns:a16="http://schemas.microsoft.com/office/drawing/2014/main" id="{00000000-0008-0000-0800-0000CC000000}"/>
                </a:ext>
              </a:extLst>
            </xdr:cNvPr>
            <xdr:cNvSpPr/>
          </xdr:nvSpPr>
          <xdr:spPr>
            <a:xfrm>
              <a:off x="2889558" y="4381625"/>
              <a:ext cx="255871" cy="28375"/>
            </a:xfrm>
            <a:custGeom>
              <a:avLst/>
              <a:gdLst>
                <a:gd name="connsiteX0" fmla="*/ 0 w 255871"/>
                <a:gd name="connsiteY0" fmla="*/ 0 h 28375"/>
                <a:gd name="connsiteX1" fmla="*/ 95393 w 255871"/>
                <a:gd name="connsiteY1" fmla="*/ 18252 h 28375"/>
                <a:gd name="connsiteX2" fmla="*/ 255871 w 255871"/>
                <a:gd name="connsiteY2" fmla="*/ 28375 h 28375"/>
                <a:gd name="connsiteX3" fmla="*/ 255870 w 255871"/>
                <a:gd name="connsiteY3" fmla="*/ 28375 h 28375"/>
                <a:gd name="connsiteX4" fmla="*/ 95392 w 255871"/>
                <a:gd name="connsiteY4" fmla="*/ 18252 h 28375"/>
                <a:gd name="connsiteX5" fmla="*/ 0 w 255871"/>
                <a:gd name="connsiteY5" fmla="*/ 0 h 28375"/>
                <a:gd name="connsiteX6" fmla="*/ 0 w 255871"/>
                <a:gd name="connsiteY6" fmla="*/ 0 h 28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871" h="28375">
                  <a:moveTo>
                    <a:pt x="0" y="0"/>
                  </a:moveTo>
                  <a:lnTo>
                    <a:pt x="95393" y="18252"/>
                  </a:lnTo>
                  <a:lnTo>
                    <a:pt x="255871" y="28375"/>
                  </a:lnTo>
                  <a:lnTo>
                    <a:pt x="255870" y="28375"/>
                  </a:lnTo>
                  <a:cubicBezTo>
                    <a:pt x="201505" y="28375"/>
                    <a:pt x="147943" y="24932"/>
                    <a:pt x="95392" y="18252"/>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5" name="Freeform 204">
              <a:extLst>
                <a:ext uri="{FF2B5EF4-FFF2-40B4-BE49-F238E27FC236}">
                  <a16:creationId xmlns:a16="http://schemas.microsoft.com/office/drawing/2014/main" id="{00000000-0008-0000-0800-0000CD000000}"/>
                </a:ext>
              </a:extLst>
            </xdr:cNvPr>
            <xdr:cNvSpPr/>
          </xdr:nvSpPr>
          <xdr:spPr>
            <a:xfrm>
              <a:off x="3145429" y="4388229"/>
              <a:ext cx="221356" cy="21771"/>
            </a:xfrm>
            <a:custGeom>
              <a:avLst/>
              <a:gdLst>
                <a:gd name="connsiteX0" fmla="*/ 221356 w 221356"/>
                <a:gd name="connsiteY0" fmla="*/ 0 h 21771"/>
                <a:gd name="connsiteX1" fmla="*/ 221356 w 221356"/>
                <a:gd name="connsiteY1" fmla="*/ 0 h 21771"/>
                <a:gd name="connsiteX2" fmla="*/ 160478 w 221356"/>
                <a:gd name="connsiteY2" fmla="*/ 11648 h 21771"/>
                <a:gd name="connsiteX3" fmla="*/ 0 w 221356"/>
                <a:gd name="connsiteY3" fmla="*/ 21771 h 21771"/>
                <a:gd name="connsiteX4" fmla="*/ 0 w 221356"/>
                <a:gd name="connsiteY4" fmla="*/ 21771 h 21771"/>
                <a:gd name="connsiteX5" fmla="*/ 160477 w 221356"/>
                <a:gd name="connsiteY5" fmla="*/ 11648 h 21771"/>
                <a:gd name="connsiteX6" fmla="*/ 221356 w 221356"/>
                <a:gd name="connsiteY6" fmla="*/ 0 h 217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1356" h="21771">
                  <a:moveTo>
                    <a:pt x="221356" y="0"/>
                  </a:moveTo>
                  <a:lnTo>
                    <a:pt x="221356" y="0"/>
                  </a:lnTo>
                  <a:lnTo>
                    <a:pt x="160478" y="11648"/>
                  </a:lnTo>
                  <a:cubicBezTo>
                    <a:pt x="107927" y="18328"/>
                    <a:pt x="54366" y="21771"/>
                    <a:pt x="0" y="21771"/>
                  </a:cubicBezTo>
                  <a:lnTo>
                    <a:pt x="0" y="21771"/>
                  </a:lnTo>
                  <a:lnTo>
                    <a:pt x="160477" y="11648"/>
                  </a:lnTo>
                  <a:lnTo>
                    <a:pt x="22135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6" name="EE.LF.5">
              <a:extLst>
                <a:ext uri="{FF2B5EF4-FFF2-40B4-BE49-F238E27FC236}">
                  <a16:creationId xmlns:a16="http://schemas.microsoft.com/office/drawing/2014/main" id="{00000000-0008-0000-0800-0000CE000000}"/>
                </a:ext>
              </a:extLst>
            </xdr:cNvPr>
            <xdr:cNvSpPr/>
          </xdr:nvSpPr>
          <xdr:spPr>
            <a:xfrm>
              <a:off x="3522810" y="4984360"/>
              <a:ext cx="1043010" cy="823748"/>
            </a:xfrm>
            <a:custGeom>
              <a:avLst/>
              <a:gdLst>
                <a:gd name="connsiteX0" fmla="*/ 759100 w 1043010"/>
                <a:gd name="connsiteY0" fmla="*/ 0 h 823748"/>
                <a:gd name="connsiteX1" fmla="*/ 1043010 w 1043010"/>
                <a:gd name="connsiteY1" fmla="*/ 458717 h 823748"/>
                <a:gd name="connsiteX2" fmla="*/ 909599 w 1043010"/>
                <a:gd name="connsiteY2" fmla="*/ 539766 h 823748"/>
                <a:gd name="connsiteX3" fmla="*/ 133736 w 1043010"/>
                <a:gd name="connsiteY3" fmla="*/ 817330 h 823748"/>
                <a:gd name="connsiteX4" fmla="*/ 93414 w 1043010"/>
                <a:gd name="connsiteY4" fmla="*/ 823748 h 823748"/>
                <a:gd name="connsiteX5" fmla="*/ 0 w 1043010"/>
                <a:gd name="connsiteY5" fmla="*/ 292008 h 823748"/>
                <a:gd name="connsiteX6" fmla="*/ 31512 w 1043010"/>
                <a:gd name="connsiteY6" fmla="*/ 286992 h 823748"/>
                <a:gd name="connsiteX7" fmla="*/ 652203 w 1043010"/>
                <a:gd name="connsiteY7" fmla="*/ 64941 h 823748"/>
                <a:gd name="connsiteX8" fmla="*/ 759100 w 1043010"/>
                <a:gd name="connsiteY8" fmla="*/ 0 h 8237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43010" h="823748">
                  <a:moveTo>
                    <a:pt x="759100" y="0"/>
                  </a:moveTo>
                  <a:lnTo>
                    <a:pt x="1043010" y="458717"/>
                  </a:lnTo>
                  <a:lnTo>
                    <a:pt x="909599" y="539766"/>
                  </a:lnTo>
                  <a:cubicBezTo>
                    <a:pt x="670492" y="669657"/>
                    <a:pt x="409570" y="764479"/>
                    <a:pt x="133736" y="817330"/>
                  </a:cubicBezTo>
                  <a:lnTo>
                    <a:pt x="93414" y="823748"/>
                  </a:lnTo>
                  <a:lnTo>
                    <a:pt x="0" y="292008"/>
                  </a:lnTo>
                  <a:lnTo>
                    <a:pt x="31512" y="286992"/>
                  </a:lnTo>
                  <a:cubicBezTo>
                    <a:pt x="252180" y="244712"/>
                    <a:pt x="460918" y="168854"/>
                    <a:pt x="652203" y="64941"/>
                  </a:cubicBezTo>
                  <a:lnTo>
                    <a:pt x="75910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7" name="EE.HL.5">
              <a:extLst>
                <a:ext uri="{FF2B5EF4-FFF2-40B4-BE49-F238E27FC236}">
                  <a16:creationId xmlns:a16="http://schemas.microsoft.com/office/drawing/2014/main" id="{00000000-0008-0000-0800-0000CF000000}"/>
                </a:ext>
              </a:extLst>
            </xdr:cNvPr>
            <xdr:cNvSpPr/>
          </xdr:nvSpPr>
          <xdr:spPr>
            <a:xfrm>
              <a:off x="1733823" y="4989734"/>
              <a:ext cx="967637" cy="801761"/>
            </a:xfrm>
            <a:custGeom>
              <a:avLst/>
              <a:gdLst>
                <a:gd name="connsiteX0" fmla="*/ 283972 w 967637"/>
                <a:gd name="connsiteY0" fmla="*/ 0 h 801761"/>
                <a:gd name="connsiteX1" fmla="*/ 382022 w 967637"/>
                <a:gd name="connsiteY1" fmla="*/ 59567 h 801761"/>
                <a:gd name="connsiteX2" fmla="*/ 871788 w 967637"/>
                <a:gd name="connsiteY2" fmla="*/ 252264 h 801761"/>
                <a:gd name="connsiteX3" fmla="*/ 967637 w 967637"/>
                <a:gd name="connsiteY3" fmla="*/ 273754 h 801761"/>
                <a:gd name="connsiteX4" fmla="*/ 855015 w 967637"/>
                <a:gd name="connsiteY4" fmla="*/ 801761 h 801761"/>
                <a:gd name="connsiteX5" fmla="*/ 736834 w 967637"/>
                <a:gd name="connsiteY5" fmla="*/ 775264 h 801761"/>
                <a:gd name="connsiteX6" fmla="*/ 124626 w 967637"/>
                <a:gd name="connsiteY6" fmla="*/ 534392 h 801761"/>
                <a:gd name="connsiteX7" fmla="*/ 0 w 967637"/>
                <a:gd name="connsiteY7" fmla="*/ 458680 h 801761"/>
                <a:gd name="connsiteX8" fmla="*/ 283972 w 967637"/>
                <a:gd name="connsiteY8" fmla="*/ 0 h 801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67637" h="801761">
                  <a:moveTo>
                    <a:pt x="283972" y="0"/>
                  </a:moveTo>
                  <a:lnTo>
                    <a:pt x="382022" y="59567"/>
                  </a:lnTo>
                  <a:cubicBezTo>
                    <a:pt x="535051" y="142697"/>
                    <a:pt x="699249" y="207872"/>
                    <a:pt x="871788" y="252264"/>
                  </a:cubicBezTo>
                  <a:lnTo>
                    <a:pt x="967637" y="273754"/>
                  </a:lnTo>
                  <a:lnTo>
                    <a:pt x="855015" y="801761"/>
                  </a:lnTo>
                  <a:lnTo>
                    <a:pt x="736834" y="775264"/>
                  </a:lnTo>
                  <a:cubicBezTo>
                    <a:pt x="521160" y="719773"/>
                    <a:pt x="315912" y="638305"/>
                    <a:pt x="124626" y="534392"/>
                  </a:cubicBezTo>
                  <a:lnTo>
                    <a:pt x="0" y="458680"/>
                  </a:lnTo>
                  <a:lnTo>
                    <a:pt x="28397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8" name="Freeform 207">
              <a:extLst>
                <a:ext uri="{FF2B5EF4-FFF2-40B4-BE49-F238E27FC236}">
                  <a16:creationId xmlns:a16="http://schemas.microsoft.com/office/drawing/2014/main" id="{00000000-0008-0000-0800-0000D0000000}"/>
                </a:ext>
              </a:extLst>
            </xdr:cNvPr>
            <xdr:cNvSpPr/>
          </xdr:nvSpPr>
          <xdr:spPr>
            <a:xfrm>
              <a:off x="2701460" y="5263487"/>
              <a:ext cx="821350" cy="46514"/>
            </a:xfrm>
            <a:custGeom>
              <a:avLst/>
              <a:gdLst>
                <a:gd name="connsiteX0" fmla="*/ 0 w 821350"/>
                <a:gd name="connsiteY0" fmla="*/ 0 h 46514"/>
                <a:gd name="connsiteX1" fmla="*/ 35076 w 821350"/>
                <a:gd name="connsiteY1" fmla="*/ 7864 h 46514"/>
                <a:gd name="connsiteX2" fmla="*/ 443969 w 821350"/>
                <a:gd name="connsiteY2" fmla="*/ 46513 h 46514"/>
                <a:gd name="connsiteX3" fmla="*/ 719074 w 821350"/>
                <a:gd name="connsiteY3" fmla="*/ 29159 h 46514"/>
                <a:gd name="connsiteX4" fmla="*/ 821350 w 821350"/>
                <a:gd name="connsiteY4" fmla="*/ 12880 h 46514"/>
                <a:gd name="connsiteX5" fmla="*/ 821350 w 821350"/>
                <a:gd name="connsiteY5" fmla="*/ 12881 h 46514"/>
                <a:gd name="connsiteX6" fmla="*/ 719074 w 821350"/>
                <a:gd name="connsiteY6" fmla="*/ 29160 h 46514"/>
                <a:gd name="connsiteX7" fmla="*/ 443969 w 821350"/>
                <a:gd name="connsiteY7" fmla="*/ 46514 h 46514"/>
                <a:gd name="connsiteX8" fmla="*/ 35076 w 821350"/>
                <a:gd name="connsiteY8" fmla="*/ 7865 h 46514"/>
                <a:gd name="connsiteX9" fmla="*/ 0 w 821350"/>
                <a:gd name="connsiteY9" fmla="*/ 1 h 46514"/>
                <a:gd name="connsiteX10" fmla="*/ 0 w 821350"/>
                <a:gd name="connsiteY10" fmla="*/ 0 h 4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1350" h="46514">
                  <a:moveTo>
                    <a:pt x="0" y="0"/>
                  </a:moveTo>
                  <a:lnTo>
                    <a:pt x="35076" y="7864"/>
                  </a:lnTo>
                  <a:cubicBezTo>
                    <a:pt x="167477" y="33233"/>
                    <a:pt x="304172" y="46513"/>
                    <a:pt x="443969" y="46513"/>
                  </a:cubicBezTo>
                  <a:cubicBezTo>
                    <a:pt x="537167" y="46513"/>
                    <a:pt x="628987" y="40611"/>
                    <a:pt x="719074" y="29159"/>
                  </a:cubicBezTo>
                  <a:lnTo>
                    <a:pt x="821350" y="12880"/>
                  </a:lnTo>
                  <a:lnTo>
                    <a:pt x="821350" y="12881"/>
                  </a:lnTo>
                  <a:lnTo>
                    <a:pt x="719074" y="29160"/>
                  </a:lnTo>
                  <a:cubicBezTo>
                    <a:pt x="628987" y="40612"/>
                    <a:pt x="537167" y="46514"/>
                    <a:pt x="443969" y="46514"/>
                  </a:cubicBezTo>
                  <a:cubicBezTo>
                    <a:pt x="304172" y="46514"/>
                    <a:pt x="167477" y="33234"/>
                    <a:pt x="35076" y="7865"/>
                  </a:cubicBezTo>
                  <a:lnTo>
                    <a:pt x="0" y="1"/>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9" name="SC.DA.5">
              <a:extLst>
                <a:ext uri="{FF2B5EF4-FFF2-40B4-BE49-F238E27FC236}">
                  <a16:creationId xmlns:a16="http://schemas.microsoft.com/office/drawing/2014/main" id="{00000000-0008-0000-0800-0000D1000000}"/>
                </a:ext>
              </a:extLst>
            </xdr:cNvPr>
            <xdr:cNvSpPr/>
          </xdr:nvSpPr>
          <xdr:spPr>
            <a:xfrm>
              <a:off x="2682086" y="450001"/>
              <a:ext cx="1032970" cy="589435"/>
            </a:xfrm>
            <a:custGeom>
              <a:avLst/>
              <a:gdLst>
                <a:gd name="connsiteX0" fmla="*/ 463343 w 1032970"/>
                <a:gd name="connsiteY0" fmla="*/ 0 h 589435"/>
                <a:gd name="connsiteX1" fmla="*/ 974460 w 1032970"/>
                <a:gd name="connsiteY1" fmla="*/ 48311 h 589435"/>
                <a:gd name="connsiteX2" fmla="*/ 1032970 w 1032970"/>
                <a:gd name="connsiteY2" fmla="*/ 61429 h 589435"/>
                <a:gd name="connsiteX3" fmla="*/ 920349 w 1032970"/>
                <a:gd name="connsiteY3" fmla="*/ 589435 h 589435"/>
                <a:gd name="connsiteX4" fmla="*/ 872235 w 1032970"/>
                <a:gd name="connsiteY4" fmla="*/ 578648 h 589435"/>
                <a:gd name="connsiteX5" fmla="*/ 463342 w 1032970"/>
                <a:gd name="connsiteY5" fmla="*/ 539999 h 589435"/>
                <a:gd name="connsiteX6" fmla="*/ 188237 w 1032970"/>
                <a:gd name="connsiteY6" fmla="*/ 557353 h 589435"/>
                <a:gd name="connsiteX7" fmla="*/ 93413 w 1032970"/>
                <a:gd name="connsiteY7" fmla="*/ 572446 h 589435"/>
                <a:gd name="connsiteX8" fmla="*/ 0 w 1032970"/>
                <a:gd name="connsiteY8" fmla="*/ 40707 h 589435"/>
                <a:gd name="connsiteX9" fmla="*/ 119462 w 1032970"/>
                <a:gd name="connsiteY9" fmla="*/ 21693 h 589435"/>
                <a:gd name="connsiteX10" fmla="*/ 463343 w 1032970"/>
                <a:gd name="connsiteY10" fmla="*/ 0 h 5894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2970" h="589435">
                  <a:moveTo>
                    <a:pt x="463343" y="0"/>
                  </a:moveTo>
                  <a:cubicBezTo>
                    <a:pt x="638090" y="0"/>
                    <a:pt x="808959" y="16601"/>
                    <a:pt x="974460" y="48311"/>
                  </a:cubicBezTo>
                  <a:lnTo>
                    <a:pt x="1032970" y="61429"/>
                  </a:lnTo>
                  <a:lnTo>
                    <a:pt x="920349" y="589435"/>
                  </a:lnTo>
                  <a:lnTo>
                    <a:pt x="872235" y="578648"/>
                  </a:lnTo>
                  <a:cubicBezTo>
                    <a:pt x="739834" y="553280"/>
                    <a:pt x="603139" y="539999"/>
                    <a:pt x="463342" y="539999"/>
                  </a:cubicBezTo>
                  <a:cubicBezTo>
                    <a:pt x="370144" y="539999"/>
                    <a:pt x="278325" y="545902"/>
                    <a:pt x="188237" y="557353"/>
                  </a:cubicBezTo>
                  <a:lnTo>
                    <a:pt x="93413" y="572446"/>
                  </a:lnTo>
                  <a:lnTo>
                    <a:pt x="0" y="40707"/>
                  </a:lnTo>
                  <a:lnTo>
                    <a:pt x="119462" y="21693"/>
                  </a:lnTo>
                  <a:cubicBezTo>
                    <a:pt x="232071" y="7378"/>
                    <a:pt x="346846" y="0"/>
                    <a:pt x="463343"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0" name="SC.DA.4">
              <a:extLst>
                <a:ext uri="{FF2B5EF4-FFF2-40B4-BE49-F238E27FC236}">
                  <a16:creationId xmlns:a16="http://schemas.microsoft.com/office/drawing/2014/main" id="{00000000-0008-0000-0800-0000D2000000}"/>
                </a:ext>
              </a:extLst>
            </xdr:cNvPr>
            <xdr:cNvSpPr/>
          </xdr:nvSpPr>
          <xdr:spPr>
            <a:xfrm>
              <a:off x="2775500" y="990001"/>
              <a:ext cx="826934" cy="491468"/>
            </a:xfrm>
            <a:custGeom>
              <a:avLst/>
              <a:gdLst>
                <a:gd name="connsiteX0" fmla="*/ 369929 w 826934"/>
                <a:gd name="connsiteY0" fmla="*/ 0 h 491468"/>
                <a:gd name="connsiteX1" fmla="*/ 778822 w 826934"/>
                <a:gd name="connsiteY1" fmla="*/ 38649 h 491468"/>
                <a:gd name="connsiteX2" fmla="*/ 826934 w 826934"/>
                <a:gd name="connsiteY2" fmla="*/ 49436 h 491468"/>
                <a:gd name="connsiteX3" fmla="*/ 732651 w 826934"/>
                <a:gd name="connsiteY3" fmla="*/ 491468 h 491468"/>
                <a:gd name="connsiteX4" fmla="*/ 587719 w 826934"/>
                <a:gd name="connsiteY4" fmla="*/ 463738 h 491468"/>
                <a:gd name="connsiteX5" fmla="*/ 369928 w 826934"/>
                <a:gd name="connsiteY5" fmla="*/ 449999 h 491468"/>
                <a:gd name="connsiteX6" fmla="*/ 152137 w 826934"/>
                <a:gd name="connsiteY6" fmla="*/ 463738 h 491468"/>
                <a:gd name="connsiteX7" fmla="*/ 78250 w 826934"/>
                <a:gd name="connsiteY7" fmla="*/ 477875 h 491468"/>
                <a:gd name="connsiteX8" fmla="*/ 0 w 826934"/>
                <a:gd name="connsiteY8" fmla="*/ 32447 h 491468"/>
                <a:gd name="connsiteX9" fmla="*/ 94824 w 826934"/>
                <a:gd name="connsiteY9" fmla="*/ 17354 h 491468"/>
                <a:gd name="connsiteX10" fmla="*/ 369929 w 826934"/>
                <a:gd name="connsiteY10" fmla="*/ 0 h 491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6934" h="491468">
                  <a:moveTo>
                    <a:pt x="369929" y="0"/>
                  </a:moveTo>
                  <a:cubicBezTo>
                    <a:pt x="509726" y="0"/>
                    <a:pt x="646421" y="13281"/>
                    <a:pt x="778822" y="38649"/>
                  </a:cubicBezTo>
                  <a:lnTo>
                    <a:pt x="826934" y="49436"/>
                  </a:lnTo>
                  <a:lnTo>
                    <a:pt x="732651" y="491468"/>
                  </a:lnTo>
                  <a:lnTo>
                    <a:pt x="587719" y="463738"/>
                  </a:lnTo>
                  <a:cubicBezTo>
                    <a:pt x="516400" y="454672"/>
                    <a:pt x="443710" y="449999"/>
                    <a:pt x="369928" y="449999"/>
                  </a:cubicBezTo>
                  <a:cubicBezTo>
                    <a:pt x="296146" y="449999"/>
                    <a:pt x="223456" y="454672"/>
                    <a:pt x="152137" y="463738"/>
                  </a:cubicBezTo>
                  <a:lnTo>
                    <a:pt x="78250" y="477875"/>
                  </a:lnTo>
                  <a:lnTo>
                    <a:pt x="0" y="32447"/>
                  </a:lnTo>
                  <a:lnTo>
                    <a:pt x="94824" y="17354"/>
                  </a:lnTo>
                  <a:cubicBezTo>
                    <a:pt x="184912" y="5903"/>
                    <a:pt x="276731" y="0"/>
                    <a:pt x="369929"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1" name="Freeform 210">
              <a:extLst>
                <a:ext uri="{FF2B5EF4-FFF2-40B4-BE49-F238E27FC236}">
                  <a16:creationId xmlns:a16="http://schemas.microsoft.com/office/drawing/2014/main" id="{00000000-0008-0000-0800-0000D3000000}"/>
                </a:ext>
              </a:extLst>
            </xdr:cNvPr>
            <xdr:cNvSpPr/>
          </xdr:nvSpPr>
          <xdr:spPr>
            <a:xfrm>
              <a:off x="2010627" y="1022447"/>
              <a:ext cx="764873" cy="292175"/>
            </a:xfrm>
            <a:custGeom>
              <a:avLst/>
              <a:gdLst>
                <a:gd name="connsiteX0" fmla="*/ 764872 w 764873"/>
                <a:gd name="connsiteY0" fmla="*/ 0 h 292175"/>
                <a:gd name="connsiteX1" fmla="*/ 764873 w 764873"/>
                <a:gd name="connsiteY1" fmla="*/ 1 h 292175"/>
                <a:gd name="connsiteX2" fmla="*/ 725909 w 764873"/>
                <a:gd name="connsiteY2" fmla="*/ 6203 h 292175"/>
                <a:gd name="connsiteX3" fmla="*/ 105218 w 764873"/>
                <a:gd name="connsiteY3" fmla="*/ 228254 h 292175"/>
                <a:gd name="connsiteX4" fmla="*/ 0 w 764873"/>
                <a:gd name="connsiteY4" fmla="*/ 292175 h 292175"/>
                <a:gd name="connsiteX5" fmla="*/ 0 w 764873"/>
                <a:gd name="connsiteY5" fmla="*/ 292174 h 292175"/>
                <a:gd name="connsiteX6" fmla="*/ 105217 w 764873"/>
                <a:gd name="connsiteY6" fmla="*/ 228253 h 292175"/>
                <a:gd name="connsiteX7" fmla="*/ 725908 w 764873"/>
                <a:gd name="connsiteY7" fmla="*/ 6202 h 292175"/>
                <a:gd name="connsiteX8" fmla="*/ 764872 w 764873"/>
                <a:gd name="connsiteY8" fmla="*/ 0 h 292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64873" h="292175">
                  <a:moveTo>
                    <a:pt x="764872" y="0"/>
                  </a:moveTo>
                  <a:lnTo>
                    <a:pt x="764873" y="1"/>
                  </a:lnTo>
                  <a:lnTo>
                    <a:pt x="725909" y="6203"/>
                  </a:lnTo>
                  <a:cubicBezTo>
                    <a:pt x="505242" y="48484"/>
                    <a:pt x="296504" y="124342"/>
                    <a:pt x="105218" y="228254"/>
                  </a:cubicBezTo>
                  <a:lnTo>
                    <a:pt x="0" y="292175"/>
                  </a:lnTo>
                  <a:lnTo>
                    <a:pt x="0" y="292174"/>
                  </a:lnTo>
                  <a:lnTo>
                    <a:pt x="105217" y="228253"/>
                  </a:lnTo>
                  <a:cubicBezTo>
                    <a:pt x="296503" y="124341"/>
                    <a:pt x="505241" y="48483"/>
                    <a:pt x="725908" y="6202"/>
                  </a:cubicBezTo>
                  <a:lnTo>
                    <a:pt x="76487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2" name="Freeform 211">
              <a:extLst>
                <a:ext uri="{FF2B5EF4-FFF2-40B4-BE49-F238E27FC236}">
                  <a16:creationId xmlns:a16="http://schemas.microsoft.com/office/drawing/2014/main" id="{00000000-0008-0000-0800-0000D4000000}"/>
                </a:ext>
              </a:extLst>
            </xdr:cNvPr>
            <xdr:cNvSpPr/>
          </xdr:nvSpPr>
          <xdr:spPr>
            <a:xfrm>
              <a:off x="3602434" y="1039436"/>
              <a:ext cx="687138" cy="280861"/>
            </a:xfrm>
            <a:custGeom>
              <a:avLst/>
              <a:gdLst>
                <a:gd name="connsiteX0" fmla="*/ 1 w 687138"/>
                <a:gd name="connsiteY0" fmla="*/ 0 h 280861"/>
                <a:gd name="connsiteX1" fmla="*/ 82812 w 687138"/>
                <a:gd name="connsiteY1" fmla="*/ 18566 h 280861"/>
                <a:gd name="connsiteX2" fmla="*/ 572578 w 687138"/>
                <a:gd name="connsiteY2" fmla="*/ 211264 h 280861"/>
                <a:gd name="connsiteX3" fmla="*/ 687138 w 687138"/>
                <a:gd name="connsiteY3" fmla="*/ 280861 h 280861"/>
                <a:gd name="connsiteX4" fmla="*/ 687138 w 687138"/>
                <a:gd name="connsiteY4" fmla="*/ 280861 h 280861"/>
                <a:gd name="connsiteX5" fmla="*/ 572579 w 687138"/>
                <a:gd name="connsiteY5" fmla="*/ 211265 h 280861"/>
                <a:gd name="connsiteX6" fmla="*/ 82813 w 687138"/>
                <a:gd name="connsiteY6" fmla="*/ 18568 h 280861"/>
                <a:gd name="connsiteX7" fmla="*/ 0 w 687138"/>
                <a:gd name="connsiteY7" fmla="*/ 1 h 280861"/>
                <a:gd name="connsiteX8" fmla="*/ 1 w 687138"/>
                <a:gd name="connsiteY8" fmla="*/ 0 h 2808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87138" h="280861">
                  <a:moveTo>
                    <a:pt x="1" y="0"/>
                  </a:moveTo>
                  <a:lnTo>
                    <a:pt x="82812" y="18566"/>
                  </a:lnTo>
                  <a:cubicBezTo>
                    <a:pt x="255352" y="62959"/>
                    <a:pt x="419550" y="128134"/>
                    <a:pt x="572578" y="211264"/>
                  </a:cubicBezTo>
                  <a:lnTo>
                    <a:pt x="687138" y="280861"/>
                  </a:lnTo>
                  <a:lnTo>
                    <a:pt x="687138" y="280861"/>
                  </a:lnTo>
                  <a:lnTo>
                    <a:pt x="572579" y="211265"/>
                  </a:lnTo>
                  <a:cubicBezTo>
                    <a:pt x="419551" y="128135"/>
                    <a:pt x="255353" y="62960"/>
                    <a:pt x="82813" y="18568"/>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3" name="SC.DA.3">
              <a:extLst>
                <a:ext uri="{FF2B5EF4-FFF2-40B4-BE49-F238E27FC236}">
                  <a16:creationId xmlns:a16="http://schemas.microsoft.com/office/drawing/2014/main" id="{00000000-0008-0000-0800-0000D5000000}"/>
                </a:ext>
              </a:extLst>
            </xdr:cNvPr>
            <xdr:cNvSpPr/>
          </xdr:nvSpPr>
          <xdr:spPr>
            <a:xfrm>
              <a:off x="2853751" y="1440001"/>
              <a:ext cx="654400" cy="480885"/>
            </a:xfrm>
            <a:custGeom>
              <a:avLst/>
              <a:gdLst>
                <a:gd name="connsiteX0" fmla="*/ 291678 w 654400"/>
                <a:gd name="connsiteY0" fmla="*/ 0 h 480885"/>
                <a:gd name="connsiteX1" fmla="*/ 509469 w 654400"/>
                <a:gd name="connsiteY1" fmla="*/ 13739 h 480885"/>
                <a:gd name="connsiteX2" fmla="*/ 654400 w 654400"/>
                <a:gd name="connsiteY2" fmla="*/ 41469 h 480885"/>
                <a:gd name="connsiteX3" fmla="*/ 560674 w 654400"/>
                <a:gd name="connsiteY3" fmla="*/ 480885 h 480885"/>
                <a:gd name="connsiteX4" fmla="*/ 452156 w 654400"/>
                <a:gd name="connsiteY4" fmla="*/ 460122 h 480885"/>
                <a:gd name="connsiteX5" fmla="*/ 291678 w 654400"/>
                <a:gd name="connsiteY5" fmla="*/ 449999 h 480885"/>
                <a:gd name="connsiteX6" fmla="*/ 131200 w 654400"/>
                <a:gd name="connsiteY6" fmla="*/ 460122 h 480885"/>
                <a:gd name="connsiteX7" fmla="*/ 77732 w 654400"/>
                <a:gd name="connsiteY7" fmla="*/ 470352 h 480885"/>
                <a:gd name="connsiteX8" fmla="*/ 0 w 654400"/>
                <a:gd name="connsiteY8" fmla="*/ 27876 h 480885"/>
                <a:gd name="connsiteX9" fmla="*/ 73887 w 654400"/>
                <a:gd name="connsiteY9" fmla="*/ 13739 h 480885"/>
                <a:gd name="connsiteX10" fmla="*/ 291678 w 654400"/>
                <a:gd name="connsiteY10" fmla="*/ 0 h 4808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4400" h="480885">
                  <a:moveTo>
                    <a:pt x="291678" y="0"/>
                  </a:moveTo>
                  <a:cubicBezTo>
                    <a:pt x="365460" y="0"/>
                    <a:pt x="438150" y="4673"/>
                    <a:pt x="509469" y="13739"/>
                  </a:cubicBezTo>
                  <a:lnTo>
                    <a:pt x="654400" y="41469"/>
                  </a:lnTo>
                  <a:lnTo>
                    <a:pt x="560674" y="480885"/>
                  </a:lnTo>
                  <a:lnTo>
                    <a:pt x="452156" y="460122"/>
                  </a:lnTo>
                  <a:cubicBezTo>
                    <a:pt x="399605" y="453442"/>
                    <a:pt x="346044" y="449999"/>
                    <a:pt x="291678" y="449999"/>
                  </a:cubicBezTo>
                  <a:cubicBezTo>
                    <a:pt x="237313" y="449999"/>
                    <a:pt x="183751" y="453442"/>
                    <a:pt x="131200" y="460122"/>
                  </a:cubicBezTo>
                  <a:lnTo>
                    <a:pt x="77732" y="470352"/>
                  </a:lnTo>
                  <a:lnTo>
                    <a:pt x="0" y="27876"/>
                  </a:lnTo>
                  <a:lnTo>
                    <a:pt x="73887" y="13739"/>
                  </a:lnTo>
                  <a:cubicBezTo>
                    <a:pt x="145206" y="4673"/>
                    <a:pt x="217896" y="0"/>
                    <a:pt x="291678"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4" name="SC.DA.2">
              <a:extLst>
                <a:ext uri="{FF2B5EF4-FFF2-40B4-BE49-F238E27FC236}">
                  <a16:creationId xmlns:a16="http://schemas.microsoft.com/office/drawing/2014/main" id="{00000000-0008-0000-0800-0000D6000000}"/>
                </a:ext>
              </a:extLst>
            </xdr:cNvPr>
            <xdr:cNvSpPr/>
          </xdr:nvSpPr>
          <xdr:spPr>
            <a:xfrm>
              <a:off x="2931483" y="1890001"/>
              <a:ext cx="482941" cy="469586"/>
            </a:xfrm>
            <a:custGeom>
              <a:avLst/>
              <a:gdLst>
                <a:gd name="connsiteX0" fmla="*/ 213946 w 482941"/>
                <a:gd name="connsiteY0" fmla="*/ 0 h 469586"/>
                <a:gd name="connsiteX1" fmla="*/ 374424 w 482941"/>
                <a:gd name="connsiteY1" fmla="*/ 10123 h 469586"/>
                <a:gd name="connsiteX2" fmla="*/ 482941 w 482941"/>
                <a:gd name="connsiteY2" fmla="*/ 30886 h 469586"/>
                <a:gd name="connsiteX3" fmla="*/ 389368 w 482941"/>
                <a:gd name="connsiteY3" fmla="*/ 469586 h 469586"/>
                <a:gd name="connsiteX4" fmla="*/ 377190 w 482941"/>
                <a:gd name="connsiteY4" fmla="*/ 466455 h 469586"/>
                <a:gd name="connsiteX5" fmla="*/ 213946 w 482941"/>
                <a:gd name="connsiteY5" fmla="*/ 449999 h 469586"/>
                <a:gd name="connsiteX6" fmla="*/ 131128 w 482941"/>
                <a:gd name="connsiteY6" fmla="*/ 454181 h 469586"/>
                <a:gd name="connsiteX7" fmla="*/ 77647 w 482941"/>
                <a:gd name="connsiteY7" fmla="*/ 462343 h 469586"/>
                <a:gd name="connsiteX8" fmla="*/ 0 w 482941"/>
                <a:gd name="connsiteY8" fmla="*/ 20353 h 469586"/>
                <a:gd name="connsiteX9" fmla="*/ 53468 w 482941"/>
                <a:gd name="connsiteY9" fmla="*/ 10123 h 469586"/>
                <a:gd name="connsiteX10" fmla="*/ 213946 w 482941"/>
                <a:gd name="connsiteY10" fmla="*/ 0 h 4695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82941" h="469586">
                  <a:moveTo>
                    <a:pt x="213946" y="0"/>
                  </a:moveTo>
                  <a:cubicBezTo>
                    <a:pt x="268312" y="0"/>
                    <a:pt x="321873" y="3443"/>
                    <a:pt x="374424" y="10123"/>
                  </a:cubicBezTo>
                  <a:lnTo>
                    <a:pt x="482941" y="30886"/>
                  </a:lnTo>
                  <a:lnTo>
                    <a:pt x="389368" y="469586"/>
                  </a:lnTo>
                  <a:lnTo>
                    <a:pt x="377190" y="466455"/>
                  </a:lnTo>
                  <a:cubicBezTo>
                    <a:pt x="324461" y="455665"/>
                    <a:pt x="269865" y="449999"/>
                    <a:pt x="213946" y="449999"/>
                  </a:cubicBezTo>
                  <a:cubicBezTo>
                    <a:pt x="185987" y="449999"/>
                    <a:pt x="158358" y="451416"/>
                    <a:pt x="131128" y="454181"/>
                  </a:cubicBezTo>
                  <a:lnTo>
                    <a:pt x="77647" y="462343"/>
                  </a:lnTo>
                  <a:lnTo>
                    <a:pt x="0" y="20353"/>
                  </a:lnTo>
                  <a:lnTo>
                    <a:pt x="53468" y="10123"/>
                  </a:lnTo>
                  <a:cubicBezTo>
                    <a:pt x="106019" y="3443"/>
                    <a:pt x="159581" y="0"/>
                    <a:pt x="213946"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5" name="Freeform 214">
              <a:extLst>
                <a:ext uri="{FF2B5EF4-FFF2-40B4-BE49-F238E27FC236}">
                  <a16:creationId xmlns:a16="http://schemas.microsoft.com/office/drawing/2014/main" id="{00000000-0008-0000-0800-0000D7000000}"/>
                </a:ext>
              </a:extLst>
            </xdr:cNvPr>
            <xdr:cNvSpPr/>
          </xdr:nvSpPr>
          <xdr:spPr>
            <a:xfrm>
              <a:off x="2483811" y="1910353"/>
              <a:ext cx="447672" cy="168798"/>
            </a:xfrm>
            <a:custGeom>
              <a:avLst/>
              <a:gdLst>
                <a:gd name="connsiteX0" fmla="*/ 447672 w 447672"/>
                <a:gd name="connsiteY0" fmla="*/ 0 h 168798"/>
                <a:gd name="connsiteX1" fmla="*/ 447672 w 447672"/>
                <a:gd name="connsiteY1" fmla="*/ 1 h 168798"/>
                <a:gd name="connsiteX2" fmla="*/ 346725 w 447672"/>
                <a:gd name="connsiteY2" fmla="*/ 19316 h 168798"/>
                <a:gd name="connsiteX3" fmla="*/ 61027 w 447672"/>
                <a:gd name="connsiteY3" fmla="*/ 131723 h 168798"/>
                <a:gd name="connsiteX4" fmla="*/ 1 w 447672"/>
                <a:gd name="connsiteY4" fmla="*/ 168798 h 168798"/>
                <a:gd name="connsiteX5" fmla="*/ 0 w 447672"/>
                <a:gd name="connsiteY5" fmla="*/ 168797 h 168798"/>
                <a:gd name="connsiteX6" fmla="*/ 61027 w 447672"/>
                <a:gd name="connsiteY6" fmla="*/ 131722 h 168798"/>
                <a:gd name="connsiteX7" fmla="*/ 346725 w 447672"/>
                <a:gd name="connsiteY7" fmla="*/ 19315 h 168798"/>
                <a:gd name="connsiteX8" fmla="*/ 447672 w 447672"/>
                <a:gd name="connsiteY8" fmla="*/ 0 h 168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47672" h="168798">
                  <a:moveTo>
                    <a:pt x="447672" y="0"/>
                  </a:moveTo>
                  <a:lnTo>
                    <a:pt x="447672" y="1"/>
                  </a:lnTo>
                  <a:lnTo>
                    <a:pt x="346725" y="19316"/>
                  </a:lnTo>
                  <a:cubicBezTo>
                    <a:pt x="246076" y="45212"/>
                    <a:pt x="150294" y="83231"/>
                    <a:pt x="61027" y="131723"/>
                  </a:cubicBezTo>
                  <a:lnTo>
                    <a:pt x="1" y="168798"/>
                  </a:lnTo>
                  <a:lnTo>
                    <a:pt x="0" y="168797"/>
                  </a:lnTo>
                  <a:lnTo>
                    <a:pt x="61027" y="131722"/>
                  </a:lnTo>
                  <a:cubicBezTo>
                    <a:pt x="150294" y="83230"/>
                    <a:pt x="246076" y="45211"/>
                    <a:pt x="346725" y="19315"/>
                  </a:cubicBezTo>
                  <a:lnTo>
                    <a:pt x="44767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6" name="Freeform 215">
              <a:extLst>
                <a:ext uri="{FF2B5EF4-FFF2-40B4-BE49-F238E27FC236}">
                  <a16:creationId xmlns:a16="http://schemas.microsoft.com/office/drawing/2014/main" id="{00000000-0008-0000-0800-0000D8000000}"/>
                </a:ext>
              </a:extLst>
            </xdr:cNvPr>
            <xdr:cNvSpPr/>
          </xdr:nvSpPr>
          <xdr:spPr>
            <a:xfrm>
              <a:off x="3414424" y="1920886"/>
              <a:ext cx="401862" cy="163878"/>
            </a:xfrm>
            <a:custGeom>
              <a:avLst/>
              <a:gdLst>
                <a:gd name="connsiteX0" fmla="*/ 1 w 401862"/>
                <a:gd name="connsiteY0" fmla="*/ 0 h 163878"/>
                <a:gd name="connsiteX1" fmla="*/ 45899 w 401862"/>
                <a:gd name="connsiteY1" fmla="*/ 8782 h 163878"/>
                <a:gd name="connsiteX2" fmla="*/ 331596 w 401862"/>
                <a:gd name="connsiteY2" fmla="*/ 121189 h 163878"/>
                <a:gd name="connsiteX3" fmla="*/ 401862 w 401862"/>
                <a:gd name="connsiteY3" fmla="*/ 163877 h 163878"/>
                <a:gd name="connsiteX4" fmla="*/ 401862 w 401862"/>
                <a:gd name="connsiteY4" fmla="*/ 163878 h 163878"/>
                <a:gd name="connsiteX5" fmla="*/ 331596 w 401862"/>
                <a:gd name="connsiteY5" fmla="*/ 121190 h 163878"/>
                <a:gd name="connsiteX6" fmla="*/ 45899 w 401862"/>
                <a:gd name="connsiteY6" fmla="*/ 8783 h 163878"/>
                <a:gd name="connsiteX7" fmla="*/ 0 w 401862"/>
                <a:gd name="connsiteY7" fmla="*/ 1 h 163878"/>
                <a:gd name="connsiteX8" fmla="*/ 1 w 401862"/>
                <a:gd name="connsiteY8" fmla="*/ 0 h 1638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01862" h="163878">
                  <a:moveTo>
                    <a:pt x="1" y="0"/>
                  </a:moveTo>
                  <a:lnTo>
                    <a:pt x="45899" y="8782"/>
                  </a:lnTo>
                  <a:cubicBezTo>
                    <a:pt x="146547" y="34678"/>
                    <a:pt x="242330" y="72697"/>
                    <a:pt x="331596" y="121189"/>
                  </a:cubicBezTo>
                  <a:lnTo>
                    <a:pt x="401862" y="163877"/>
                  </a:lnTo>
                  <a:lnTo>
                    <a:pt x="401862" y="163878"/>
                  </a:lnTo>
                  <a:lnTo>
                    <a:pt x="331596" y="121190"/>
                  </a:lnTo>
                  <a:cubicBezTo>
                    <a:pt x="242330" y="72698"/>
                    <a:pt x="146547" y="34679"/>
                    <a:pt x="45899" y="8783"/>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7" name="SC.DA.1">
              <a:extLst>
                <a:ext uri="{FF2B5EF4-FFF2-40B4-BE49-F238E27FC236}">
                  <a16:creationId xmlns:a16="http://schemas.microsoft.com/office/drawing/2014/main" id="{00000000-0008-0000-0800-0000D9000000}"/>
                </a:ext>
              </a:extLst>
            </xdr:cNvPr>
            <xdr:cNvSpPr/>
          </xdr:nvSpPr>
          <xdr:spPr>
            <a:xfrm>
              <a:off x="3009130" y="2340001"/>
              <a:ext cx="311721" cy="816818"/>
            </a:xfrm>
            <a:custGeom>
              <a:avLst/>
              <a:gdLst>
                <a:gd name="connsiteX0" fmla="*/ 136299 w 311721"/>
                <a:gd name="connsiteY0" fmla="*/ 0 h 816818"/>
                <a:gd name="connsiteX1" fmla="*/ 299543 w 311721"/>
                <a:gd name="connsiteY1" fmla="*/ 16456 h 816818"/>
                <a:gd name="connsiteX2" fmla="*/ 311721 w 311721"/>
                <a:gd name="connsiteY2" fmla="*/ 19587 h 816818"/>
                <a:gd name="connsiteX3" fmla="*/ 141674 w 311721"/>
                <a:gd name="connsiteY3" fmla="*/ 816818 h 816818"/>
                <a:gd name="connsiteX4" fmla="*/ 141189 w 311721"/>
                <a:gd name="connsiteY4" fmla="*/ 816034 h 816818"/>
                <a:gd name="connsiteX5" fmla="*/ 0 w 311721"/>
                <a:gd name="connsiteY5" fmla="*/ 12344 h 816818"/>
                <a:gd name="connsiteX6" fmla="*/ 53481 w 311721"/>
                <a:gd name="connsiteY6" fmla="*/ 4182 h 816818"/>
                <a:gd name="connsiteX7" fmla="*/ 136299 w 311721"/>
                <a:gd name="connsiteY7" fmla="*/ 0 h 8168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11721" h="816818">
                  <a:moveTo>
                    <a:pt x="136299" y="0"/>
                  </a:moveTo>
                  <a:cubicBezTo>
                    <a:pt x="192218" y="0"/>
                    <a:pt x="246814" y="5666"/>
                    <a:pt x="299543" y="16456"/>
                  </a:cubicBezTo>
                  <a:lnTo>
                    <a:pt x="311721" y="19587"/>
                  </a:lnTo>
                  <a:lnTo>
                    <a:pt x="141674" y="816818"/>
                  </a:lnTo>
                  <a:lnTo>
                    <a:pt x="141189" y="816034"/>
                  </a:lnTo>
                  <a:lnTo>
                    <a:pt x="0" y="12344"/>
                  </a:lnTo>
                  <a:lnTo>
                    <a:pt x="53481" y="4182"/>
                  </a:lnTo>
                  <a:cubicBezTo>
                    <a:pt x="80711" y="1417"/>
                    <a:pt x="108340" y="0"/>
                    <a:pt x="136299"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8" name="EE.GF.1">
              <a:extLst>
                <a:ext uri="{FF2B5EF4-FFF2-40B4-BE49-F238E27FC236}">
                  <a16:creationId xmlns:a16="http://schemas.microsoft.com/office/drawing/2014/main" id="{00000000-0008-0000-0800-0000DA000000}"/>
                </a:ext>
              </a:extLst>
            </xdr:cNvPr>
            <xdr:cNvSpPr/>
          </xdr:nvSpPr>
          <xdr:spPr>
            <a:xfrm>
              <a:off x="2982973" y="3160934"/>
              <a:ext cx="306214" cy="799066"/>
            </a:xfrm>
            <a:custGeom>
              <a:avLst/>
              <a:gdLst>
                <a:gd name="connsiteX0" fmla="*/ 167047 w 306214"/>
                <a:gd name="connsiteY0" fmla="*/ 0 h 799066"/>
                <a:gd name="connsiteX1" fmla="*/ 168207 w 306214"/>
                <a:gd name="connsiteY1" fmla="*/ 2 h 799066"/>
                <a:gd name="connsiteX2" fmla="*/ 306214 w 306214"/>
                <a:gd name="connsiteY2" fmla="*/ 785584 h 799066"/>
                <a:gd name="connsiteX3" fmla="*/ 245273 w 306214"/>
                <a:gd name="connsiteY3" fmla="*/ 794884 h 799066"/>
                <a:gd name="connsiteX4" fmla="*/ 162456 w 306214"/>
                <a:gd name="connsiteY4" fmla="*/ 799066 h 799066"/>
                <a:gd name="connsiteX5" fmla="*/ 79638 w 306214"/>
                <a:gd name="connsiteY5" fmla="*/ 794884 h 799066"/>
                <a:gd name="connsiteX6" fmla="*/ 0 w 306214"/>
                <a:gd name="connsiteY6" fmla="*/ 782730 h 799066"/>
                <a:gd name="connsiteX7" fmla="*/ 166905 w 306214"/>
                <a:gd name="connsiteY7" fmla="*/ 230 h 799066"/>
                <a:gd name="connsiteX8" fmla="*/ 167047 w 306214"/>
                <a:gd name="connsiteY8" fmla="*/ 0 h 7990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6214" h="799066">
                  <a:moveTo>
                    <a:pt x="167047" y="0"/>
                  </a:moveTo>
                  <a:lnTo>
                    <a:pt x="168207" y="2"/>
                  </a:lnTo>
                  <a:lnTo>
                    <a:pt x="306214" y="785584"/>
                  </a:lnTo>
                  <a:lnTo>
                    <a:pt x="245273" y="794884"/>
                  </a:lnTo>
                  <a:lnTo>
                    <a:pt x="162456" y="799066"/>
                  </a:lnTo>
                  <a:lnTo>
                    <a:pt x="79638" y="794884"/>
                  </a:lnTo>
                  <a:lnTo>
                    <a:pt x="0" y="782730"/>
                  </a:lnTo>
                  <a:lnTo>
                    <a:pt x="166905" y="230"/>
                  </a:lnTo>
                  <a:lnTo>
                    <a:pt x="16704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9" name="EE.GF.2">
              <a:extLst>
                <a:ext uri="{FF2B5EF4-FFF2-40B4-BE49-F238E27FC236}">
                  <a16:creationId xmlns:a16="http://schemas.microsoft.com/office/drawing/2014/main" id="{00000000-0008-0000-0800-0000DB000000}"/>
                </a:ext>
              </a:extLst>
            </xdr:cNvPr>
            <xdr:cNvSpPr/>
          </xdr:nvSpPr>
          <xdr:spPr>
            <a:xfrm>
              <a:off x="2889558" y="3943664"/>
              <a:ext cx="477227" cy="466336"/>
            </a:xfrm>
            <a:custGeom>
              <a:avLst/>
              <a:gdLst>
                <a:gd name="connsiteX0" fmla="*/ 93415 w 477227"/>
                <a:gd name="connsiteY0" fmla="*/ 0 h 466336"/>
                <a:gd name="connsiteX1" fmla="*/ 173052 w 477227"/>
                <a:gd name="connsiteY1" fmla="*/ 12154 h 466336"/>
                <a:gd name="connsiteX2" fmla="*/ 255870 w 477227"/>
                <a:gd name="connsiteY2" fmla="*/ 16336 h 466336"/>
                <a:gd name="connsiteX3" fmla="*/ 255871 w 477227"/>
                <a:gd name="connsiteY3" fmla="*/ 16336 h 466336"/>
                <a:gd name="connsiteX4" fmla="*/ 255871 w 477227"/>
                <a:gd name="connsiteY4" fmla="*/ 16336 h 466336"/>
                <a:gd name="connsiteX5" fmla="*/ 338689 w 477227"/>
                <a:gd name="connsiteY5" fmla="*/ 12154 h 466336"/>
                <a:gd name="connsiteX6" fmla="*/ 399629 w 477227"/>
                <a:gd name="connsiteY6" fmla="*/ 2854 h 466336"/>
                <a:gd name="connsiteX7" fmla="*/ 477227 w 477227"/>
                <a:gd name="connsiteY7" fmla="*/ 444565 h 466336"/>
                <a:gd name="connsiteX8" fmla="*/ 416348 w 477227"/>
                <a:gd name="connsiteY8" fmla="*/ 456213 h 466336"/>
                <a:gd name="connsiteX9" fmla="*/ 255871 w 477227"/>
                <a:gd name="connsiteY9" fmla="*/ 466336 h 466336"/>
                <a:gd name="connsiteX10" fmla="*/ 95393 w 477227"/>
                <a:gd name="connsiteY10" fmla="*/ 456213 h 466336"/>
                <a:gd name="connsiteX11" fmla="*/ 0 w 477227"/>
                <a:gd name="connsiteY11" fmla="*/ 437961 h 466336"/>
                <a:gd name="connsiteX12" fmla="*/ 93415 w 477227"/>
                <a:gd name="connsiteY12" fmla="*/ 0 h 4663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477227" h="466336">
                  <a:moveTo>
                    <a:pt x="93415" y="0"/>
                  </a:moveTo>
                  <a:lnTo>
                    <a:pt x="173052" y="12154"/>
                  </a:lnTo>
                  <a:cubicBezTo>
                    <a:pt x="200282" y="14920"/>
                    <a:pt x="227911" y="16336"/>
                    <a:pt x="255870" y="16336"/>
                  </a:cubicBezTo>
                  <a:lnTo>
                    <a:pt x="255871" y="16336"/>
                  </a:lnTo>
                  <a:lnTo>
                    <a:pt x="255871" y="16336"/>
                  </a:lnTo>
                  <a:cubicBezTo>
                    <a:pt x="283831" y="16336"/>
                    <a:pt x="311459" y="14920"/>
                    <a:pt x="338689" y="12154"/>
                  </a:cubicBezTo>
                  <a:lnTo>
                    <a:pt x="399629" y="2854"/>
                  </a:lnTo>
                  <a:lnTo>
                    <a:pt x="477227" y="444565"/>
                  </a:lnTo>
                  <a:lnTo>
                    <a:pt x="416348" y="456213"/>
                  </a:lnTo>
                  <a:lnTo>
                    <a:pt x="255871" y="466336"/>
                  </a:lnTo>
                  <a:lnTo>
                    <a:pt x="95393" y="456213"/>
                  </a:lnTo>
                  <a:lnTo>
                    <a:pt x="0" y="437961"/>
                  </a:lnTo>
                  <a:lnTo>
                    <a:pt x="9341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0" name="Freeform 219">
              <a:extLst>
                <a:ext uri="{FF2B5EF4-FFF2-40B4-BE49-F238E27FC236}">
                  <a16:creationId xmlns:a16="http://schemas.microsoft.com/office/drawing/2014/main" id="{00000000-0008-0000-0800-0000DC000000}"/>
                </a:ext>
              </a:extLst>
            </xdr:cNvPr>
            <xdr:cNvSpPr/>
          </xdr:nvSpPr>
          <xdr:spPr>
            <a:xfrm>
              <a:off x="2491082" y="4225268"/>
              <a:ext cx="398476" cy="156357"/>
            </a:xfrm>
            <a:custGeom>
              <a:avLst/>
              <a:gdLst>
                <a:gd name="connsiteX0" fmla="*/ 0 w 398476"/>
                <a:gd name="connsiteY0" fmla="*/ 0 h 156357"/>
                <a:gd name="connsiteX1" fmla="*/ 53756 w 398476"/>
                <a:gd name="connsiteY1" fmla="*/ 32657 h 156357"/>
                <a:gd name="connsiteX2" fmla="*/ 339454 w 398476"/>
                <a:gd name="connsiteY2" fmla="*/ 145064 h 156357"/>
                <a:gd name="connsiteX3" fmla="*/ 398476 w 398476"/>
                <a:gd name="connsiteY3" fmla="*/ 156357 h 156357"/>
                <a:gd name="connsiteX4" fmla="*/ 398476 w 398476"/>
                <a:gd name="connsiteY4" fmla="*/ 156357 h 156357"/>
                <a:gd name="connsiteX5" fmla="*/ 339452 w 398476"/>
                <a:gd name="connsiteY5" fmla="*/ 145064 h 156357"/>
                <a:gd name="connsiteX6" fmla="*/ 53755 w 398476"/>
                <a:gd name="connsiteY6" fmla="*/ 32657 h 156357"/>
                <a:gd name="connsiteX7" fmla="*/ 0 w 398476"/>
                <a:gd name="connsiteY7" fmla="*/ 1 h 156357"/>
                <a:gd name="connsiteX8" fmla="*/ 0 w 398476"/>
                <a:gd name="connsiteY8" fmla="*/ 0 h 1563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98476" h="156357">
                  <a:moveTo>
                    <a:pt x="0" y="0"/>
                  </a:moveTo>
                  <a:lnTo>
                    <a:pt x="53756" y="32657"/>
                  </a:lnTo>
                  <a:cubicBezTo>
                    <a:pt x="143023" y="81150"/>
                    <a:pt x="238805" y="119168"/>
                    <a:pt x="339454" y="145064"/>
                  </a:cubicBezTo>
                  <a:lnTo>
                    <a:pt x="398476" y="156357"/>
                  </a:lnTo>
                  <a:lnTo>
                    <a:pt x="398476" y="156357"/>
                  </a:lnTo>
                  <a:lnTo>
                    <a:pt x="339452" y="145064"/>
                  </a:lnTo>
                  <a:cubicBezTo>
                    <a:pt x="238804" y="119168"/>
                    <a:pt x="143022" y="81150"/>
                    <a:pt x="53755" y="32657"/>
                  </a:cubicBezTo>
                  <a:lnTo>
                    <a:pt x="0" y="1"/>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1" name="Freeform 220">
              <a:extLst>
                <a:ext uri="{FF2B5EF4-FFF2-40B4-BE49-F238E27FC236}">
                  <a16:creationId xmlns:a16="http://schemas.microsoft.com/office/drawing/2014/main" id="{00000000-0008-0000-0800-0000DD000000}"/>
                </a:ext>
              </a:extLst>
            </xdr:cNvPr>
            <xdr:cNvSpPr/>
          </xdr:nvSpPr>
          <xdr:spPr>
            <a:xfrm>
              <a:off x="3522810" y="5241998"/>
              <a:ext cx="162437" cy="34370"/>
            </a:xfrm>
            <a:custGeom>
              <a:avLst/>
              <a:gdLst>
                <a:gd name="connsiteX0" fmla="*/ 162437 w 162437"/>
                <a:gd name="connsiteY0" fmla="*/ 0 h 34370"/>
                <a:gd name="connsiteX1" fmla="*/ 31512 w 162437"/>
                <a:gd name="connsiteY1" fmla="*/ 29354 h 34370"/>
                <a:gd name="connsiteX2" fmla="*/ 0 w 162437"/>
                <a:gd name="connsiteY2" fmla="*/ 34370 h 34370"/>
                <a:gd name="connsiteX3" fmla="*/ 0 w 162437"/>
                <a:gd name="connsiteY3" fmla="*/ 34369 h 34370"/>
                <a:gd name="connsiteX4" fmla="*/ 31512 w 162437"/>
                <a:gd name="connsiteY4" fmla="*/ 29353 h 34370"/>
                <a:gd name="connsiteX5" fmla="*/ 162437 w 162437"/>
                <a:gd name="connsiteY5" fmla="*/ 0 h 343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62437" h="34370">
                  <a:moveTo>
                    <a:pt x="162437" y="0"/>
                  </a:moveTo>
                  <a:cubicBezTo>
                    <a:pt x="119302" y="11099"/>
                    <a:pt x="75646" y="20898"/>
                    <a:pt x="31512" y="29354"/>
                  </a:cubicBezTo>
                  <a:lnTo>
                    <a:pt x="0" y="34370"/>
                  </a:lnTo>
                  <a:lnTo>
                    <a:pt x="0" y="34369"/>
                  </a:lnTo>
                  <a:lnTo>
                    <a:pt x="31512" y="29353"/>
                  </a:lnTo>
                  <a:cubicBezTo>
                    <a:pt x="75646" y="20897"/>
                    <a:pt x="119302" y="11098"/>
                    <a:pt x="162437"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2" name="EE.GF.5">
              <a:extLst>
                <a:ext uri="{FF2B5EF4-FFF2-40B4-BE49-F238E27FC236}">
                  <a16:creationId xmlns:a16="http://schemas.microsoft.com/office/drawing/2014/main" id="{00000000-0008-0000-0800-0000DE000000}"/>
                </a:ext>
              </a:extLst>
            </xdr:cNvPr>
            <xdr:cNvSpPr/>
          </xdr:nvSpPr>
          <xdr:spPr>
            <a:xfrm>
              <a:off x="2588838" y="5263488"/>
              <a:ext cx="1027386" cy="586513"/>
            </a:xfrm>
            <a:custGeom>
              <a:avLst/>
              <a:gdLst>
                <a:gd name="connsiteX0" fmla="*/ 112622 w 1027386"/>
                <a:gd name="connsiteY0" fmla="*/ 0 h 586513"/>
                <a:gd name="connsiteX1" fmla="*/ 147698 w 1027386"/>
                <a:gd name="connsiteY1" fmla="*/ 7864 h 586513"/>
                <a:gd name="connsiteX2" fmla="*/ 556591 w 1027386"/>
                <a:gd name="connsiteY2" fmla="*/ 46513 h 586513"/>
                <a:gd name="connsiteX3" fmla="*/ 831696 w 1027386"/>
                <a:gd name="connsiteY3" fmla="*/ 29159 h 586513"/>
                <a:gd name="connsiteX4" fmla="*/ 933972 w 1027386"/>
                <a:gd name="connsiteY4" fmla="*/ 12880 h 586513"/>
                <a:gd name="connsiteX5" fmla="*/ 1027386 w 1027386"/>
                <a:gd name="connsiteY5" fmla="*/ 544620 h 586513"/>
                <a:gd name="connsiteX6" fmla="*/ 900473 w 1027386"/>
                <a:gd name="connsiteY6" fmla="*/ 564820 h 586513"/>
                <a:gd name="connsiteX7" fmla="*/ 556591 w 1027386"/>
                <a:gd name="connsiteY7" fmla="*/ 586513 h 586513"/>
                <a:gd name="connsiteX8" fmla="*/ 45475 w 1027386"/>
                <a:gd name="connsiteY8" fmla="*/ 538202 h 586513"/>
                <a:gd name="connsiteX9" fmla="*/ 0 w 1027386"/>
                <a:gd name="connsiteY9" fmla="*/ 528007 h 586513"/>
                <a:gd name="connsiteX10" fmla="*/ 112622 w 1027386"/>
                <a:gd name="connsiteY10" fmla="*/ 0 h 5865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27386" h="586513">
                  <a:moveTo>
                    <a:pt x="112622" y="0"/>
                  </a:moveTo>
                  <a:lnTo>
                    <a:pt x="147698" y="7864"/>
                  </a:lnTo>
                  <a:cubicBezTo>
                    <a:pt x="280099" y="33233"/>
                    <a:pt x="416794" y="46513"/>
                    <a:pt x="556591" y="46513"/>
                  </a:cubicBezTo>
                  <a:cubicBezTo>
                    <a:pt x="649789" y="46513"/>
                    <a:pt x="741609" y="40611"/>
                    <a:pt x="831696" y="29159"/>
                  </a:cubicBezTo>
                  <a:lnTo>
                    <a:pt x="933972" y="12880"/>
                  </a:lnTo>
                  <a:lnTo>
                    <a:pt x="1027386" y="544620"/>
                  </a:lnTo>
                  <a:lnTo>
                    <a:pt x="900473" y="564820"/>
                  </a:lnTo>
                  <a:cubicBezTo>
                    <a:pt x="787863" y="579135"/>
                    <a:pt x="673089" y="586513"/>
                    <a:pt x="556591" y="586513"/>
                  </a:cubicBezTo>
                  <a:cubicBezTo>
                    <a:pt x="381845" y="586513"/>
                    <a:pt x="210976" y="569912"/>
                    <a:pt x="45475" y="538202"/>
                  </a:cubicBezTo>
                  <a:lnTo>
                    <a:pt x="0" y="528007"/>
                  </a:lnTo>
                  <a:lnTo>
                    <a:pt x="11262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3" name="CS.AS.5">
              <a:extLst>
                <a:ext uri="{FF2B5EF4-FFF2-40B4-BE49-F238E27FC236}">
                  <a16:creationId xmlns:a16="http://schemas.microsoft.com/office/drawing/2014/main" id="{00000000-0008-0000-0800-0000DF000000}"/>
                </a:ext>
              </a:extLst>
            </xdr:cNvPr>
            <xdr:cNvSpPr/>
          </xdr:nvSpPr>
          <xdr:spPr>
            <a:xfrm>
              <a:off x="4289573" y="861620"/>
              <a:ext cx="960175" cy="938749"/>
            </a:xfrm>
            <a:custGeom>
              <a:avLst/>
              <a:gdLst>
                <a:gd name="connsiteX0" fmla="*/ 283973 w 960175"/>
                <a:gd name="connsiteY0" fmla="*/ 0 h 938749"/>
                <a:gd name="connsiteX1" fmla="*/ 365452 w 960175"/>
                <a:gd name="connsiteY1" fmla="*/ 49500 h 938749"/>
                <a:gd name="connsiteX2" fmla="*/ 959794 w 960175"/>
                <a:gd name="connsiteY2" fmla="*/ 596060 h 938749"/>
                <a:gd name="connsiteX3" fmla="*/ 960175 w 960175"/>
                <a:gd name="connsiteY3" fmla="*/ 596563 h 938749"/>
                <a:gd name="connsiteX4" fmla="*/ 537433 w 960175"/>
                <a:gd name="connsiteY4" fmla="*/ 938749 h 938749"/>
                <a:gd name="connsiteX5" fmla="*/ 454728 w 960175"/>
                <a:gd name="connsiteY5" fmla="*/ 836047 h 938749"/>
                <a:gd name="connsiteX6" fmla="*/ 63534 w 960175"/>
                <a:gd name="connsiteY6" fmla="*/ 497276 h 938749"/>
                <a:gd name="connsiteX7" fmla="*/ 1 w 960175"/>
                <a:gd name="connsiteY7" fmla="*/ 458679 h 938749"/>
                <a:gd name="connsiteX8" fmla="*/ 1 w 960175"/>
                <a:gd name="connsiteY8" fmla="*/ 458679 h 938749"/>
                <a:gd name="connsiteX9" fmla="*/ 0 w 960175"/>
                <a:gd name="connsiteY9" fmla="*/ 458679 h 938749"/>
                <a:gd name="connsiteX10" fmla="*/ 283973 w 960175"/>
                <a:gd name="connsiteY10" fmla="*/ 0 h 9387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960175" h="938749">
                  <a:moveTo>
                    <a:pt x="283973" y="0"/>
                  </a:moveTo>
                  <a:lnTo>
                    <a:pt x="365452" y="49500"/>
                  </a:lnTo>
                  <a:cubicBezTo>
                    <a:pt x="589891" y="201128"/>
                    <a:pt x="790306" y="385615"/>
                    <a:pt x="959794" y="596060"/>
                  </a:cubicBezTo>
                  <a:lnTo>
                    <a:pt x="960175" y="596563"/>
                  </a:lnTo>
                  <a:lnTo>
                    <a:pt x="537433" y="938749"/>
                  </a:lnTo>
                  <a:lnTo>
                    <a:pt x="454728" y="836047"/>
                  </a:lnTo>
                  <a:cubicBezTo>
                    <a:pt x="338516" y="708184"/>
                    <a:pt x="207175" y="594318"/>
                    <a:pt x="63534" y="497276"/>
                  </a:cubicBezTo>
                  <a:lnTo>
                    <a:pt x="1" y="458679"/>
                  </a:lnTo>
                  <a:lnTo>
                    <a:pt x="1" y="458679"/>
                  </a:lnTo>
                  <a:lnTo>
                    <a:pt x="0" y="458679"/>
                  </a:lnTo>
                  <a:lnTo>
                    <a:pt x="28397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4" name="Freeform 223">
              <a:extLst>
                <a:ext uri="{FF2B5EF4-FFF2-40B4-BE49-F238E27FC236}">
                  <a16:creationId xmlns:a16="http://schemas.microsoft.com/office/drawing/2014/main" id="{00000000-0008-0000-0800-0000E0000000}"/>
                </a:ext>
              </a:extLst>
            </xdr:cNvPr>
            <xdr:cNvSpPr/>
          </xdr:nvSpPr>
          <xdr:spPr>
            <a:xfrm>
              <a:off x="4827005" y="1800369"/>
              <a:ext cx="366092" cy="662019"/>
            </a:xfrm>
            <a:custGeom>
              <a:avLst/>
              <a:gdLst>
                <a:gd name="connsiteX0" fmla="*/ 0 w 366092"/>
                <a:gd name="connsiteY0" fmla="*/ 0 h 662019"/>
                <a:gd name="connsiteX1" fmla="*/ 79915 w 366092"/>
                <a:gd name="connsiteY1" fmla="*/ 99236 h 662019"/>
                <a:gd name="connsiteX2" fmla="*/ 328599 w 366092"/>
                <a:gd name="connsiteY2" fmla="*/ 557615 h 662019"/>
                <a:gd name="connsiteX3" fmla="*/ 366092 w 366092"/>
                <a:gd name="connsiteY3" fmla="*/ 662019 h 662019"/>
                <a:gd name="connsiteX4" fmla="*/ 366091 w 366092"/>
                <a:gd name="connsiteY4" fmla="*/ 662019 h 662019"/>
                <a:gd name="connsiteX5" fmla="*/ 328598 w 366092"/>
                <a:gd name="connsiteY5" fmla="*/ 557615 h 662019"/>
                <a:gd name="connsiteX6" fmla="*/ 79914 w 366092"/>
                <a:gd name="connsiteY6" fmla="*/ 99236 h 662019"/>
                <a:gd name="connsiteX7" fmla="*/ 0 w 366092"/>
                <a:gd name="connsiteY7" fmla="*/ 0 h 662019"/>
                <a:gd name="connsiteX8" fmla="*/ 0 w 366092"/>
                <a:gd name="connsiteY8" fmla="*/ 0 h 6620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6092" h="662019">
                  <a:moveTo>
                    <a:pt x="0" y="0"/>
                  </a:moveTo>
                  <a:lnTo>
                    <a:pt x="79915" y="99236"/>
                  </a:lnTo>
                  <a:cubicBezTo>
                    <a:pt x="180294" y="240388"/>
                    <a:pt x="264131" y="394124"/>
                    <a:pt x="328599" y="557615"/>
                  </a:cubicBezTo>
                  <a:lnTo>
                    <a:pt x="366092" y="662019"/>
                  </a:lnTo>
                  <a:lnTo>
                    <a:pt x="366091" y="662019"/>
                  </a:lnTo>
                  <a:lnTo>
                    <a:pt x="328598" y="557615"/>
                  </a:lnTo>
                  <a:cubicBezTo>
                    <a:pt x="264130" y="394124"/>
                    <a:pt x="180293" y="240388"/>
                    <a:pt x="79914" y="99236"/>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5" name="CS.AS.2">
              <a:extLst>
                <a:ext uri="{FF2B5EF4-FFF2-40B4-BE49-F238E27FC236}">
                  <a16:creationId xmlns:a16="http://schemas.microsoft.com/office/drawing/2014/main" id="{00000000-0008-0000-0800-0000E1000000}"/>
                </a:ext>
              </a:extLst>
            </xdr:cNvPr>
            <xdr:cNvSpPr/>
          </xdr:nvSpPr>
          <xdr:spPr>
            <a:xfrm>
              <a:off x="3579083" y="2084764"/>
              <a:ext cx="549605" cy="563479"/>
            </a:xfrm>
            <a:custGeom>
              <a:avLst/>
              <a:gdLst>
                <a:gd name="connsiteX0" fmla="*/ 237203 w 549605"/>
                <a:gd name="connsiteY0" fmla="*/ 0 h 563479"/>
                <a:gd name="connsiteX1" fmla="*/ 237204 w 549605"/>
                <a:gd name="connsiteY1" fmla="*/ 1 h 563479"/>
                <a:gd name="connsiteX2" fmla="*/ 237204 w 549605"/>
                <a:gd name="connsiteY2" fmla="*/ 1 h 563479"/>
                <a:gd name="connsiteX3" fmla="*/ 270825 w 549605"/>
                <a:gd name="connsiteY3" fmla="*/ 20426 h 563479"/>
                <a:gd name="connsiteX4" fmla="*/ 390923 w 549605"/>
                <a:gd name="connsiteY4" fmla="*/ 112492 h 563479"/>
                <a:gd name="connsiteX5" fmla="*/ 499021 w 549605"/>
                <a:gd name="connsiteY5" fmla="*/ 218041 h 563479"/>
                <a:gd name="connsiteX6" fmla="*/ 549605 w 549605"/>
                <a:gd name="connsiteY6" fmla="*/ 280854 h 563479"/>
                <a:gd name="connsiteX7" fmla="*/ 200445 w 549605"/>
                <a:gd name="connsiteY7" fmla="*/ 563479 h 563479"/>
                <a:gd name="connsiteX8" fmla="*/ 165924 w 549605"/>
                <a:gd name="connsiteY8" fmla="*/ 520612 h 563479"/>
                <a:gd name="connsiteX9" fmla="*/ 165923 w 549605"/>
                <a:gd name="connsiteY9" fmla="*/ 520611 h 563479"/>
                <a:gd name="connsiteX10" fmla="*/ 165923 w 549605"/>
                <a:gd name="connsiteY10" fmla="*/ 520611 h 563479"/>
                <a:gd name="connsiteX11" fmla="*/ 19225 w 549605"/>
                <a:gd name="connsiteY11" fmla="*/ 393572 h 563479"/>
                <a:gd name="connsiteX12" fmla="*/ 0 w 549605"/>
                <a:gd name="connsiteY12" fmla="*/ 383137 h 563479"/>
                <a:gd name="connsiteX13" fmla="*/ 237203 w 549605"/>
                <a:gd name="connsiteY13" fmla="*/ 0 h 563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49605" h="563479">
                  <a:moveTo>
                    <a:pt x="237203" y="0"/>
                  </a:moveTo>
                  <a:lnTo>
                    <a:pt x="237204" y="1"/>
                  </a:lnTo>
                  <a:lnTo>
                    <a:pt x="237204" y="1"/>
                  </a:lnTo>
                  <a:lnTo>
                    <a:pt x="270825" y="20426"/>
                  </a:lnTo>
                  <a:cubicBezTo>
                    <a:pt x="312720" y="48730"/>
                    <a:pt x="352822" y="79487"/>
                    <a:pt x="390923" y="112492"/>
                  </a:cubicBezTo>
                  <a:lnTo>
                    <a:pt x="499021" y="218041"/>
                  </a:lnTo>
                  <a:lnTo>
                    <a:pt x="549605" y="280854"/>
                  </a:lnTo>
                  <a:lnTo>
                    <a:pt x="200445" y="563479"/>
                  </a:lnTo>
                  <a:lnTo>
                    <a:pt x="165924" y="520612"/>
                  </a:lnTo>
                  <a:lnTo>
                    <a:pt x="165923" y="520611"/>
                  </a:lnTo>
                  <a:lnTo>
                    <a:pt x="165923" y="520611"/>
                  </a:lnTo>
                  <a:cubicBezTo>
                    <a:pt x="122343" y="472662"/>
                    <a:pt x="73090" y="429963"/>
                    <a:pt x="19225" y="393572"/>
                  </a:cubicBezTo>
                  <a:lnTo>
                    <a:pt x="0" y="383137"/>
                  </a:lnTo>
                  <a:lnTo>
                    <a:pt x="23720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6" name="CS.SM.5">
              <a:extLst>
                <a:ext uri="{FF2B5EF4-FFF2-40B4-BE49-F238E27FC236}">
                  <a16:creationId xmlns:a16="http://schemas.microsoft.com/office/drawing/2014/main" id="{00000000-0008-0000-0800-0000E2000000}"/>
                </a:ext>
              </a:extLst>
            </xdr:cNvPr>
            <xdr:cNvSpPr/>
          </xdr:nvSpPr>
          <xdr:spPr>
            <a:xfrm>
              <a:off x="5193098" y="2287918"/>
              <a:ext cx="652331" cy="876108"/>
            </a:xfrm>
            <a:custGeom>
              <a:avLst/>
              <a:gdLst>
                <a:gd name="connsiteX0" fmla="*/ 510995 w 652331"/>
                <a:gd name="connsiteY0" fmla="*/ 0 h 876108"/>
                <a:gd name="connsiteX1" fmla="*/ 520894 w 652331"/>
                <a:gd name="connsiteY1" fmla="*/ 27565 h 876108"/>
                <a:gd name="connsiteX2" fmla="*/ 652331 w 652331"/>
                <a:gd name="connsiteY2" fmla="*/ 862083 h 876108"/>
                <a:gd name="connsiteX3" fmla="*/ 651623 w 652331"/>
                <a:gd name="connsiteY3" fmla="*/ 876108 h 876108"/>
                <a:gd name="connsiteX4" fmla="*/ 111654 w 652331"/>
                <a:gd name="connsiteY4" fmla="*/ 875489 h 876108"/>
                <a:gd name="connsiteX5" fmla="*/ 111654 w 652331"/>
                <a:gd name="connsiteY5" fmla="*/ 875489 h 876108"/>
                <a:gd name="connsiteX6" fmla="*/ 111655 w 652331"/>
                <a:gd name="connsiteY6" fmla="*/ 875489 h 876108"/>
                <a:gd name="connsiteX7" fmla="*/ 112332 w 652331"/>
                <a:gd name="connsiteY7" fmla="*/ 862083 h 876108"/>
                <a:gd name="connsiteX8" fmla="*/ 7182 w 652331"/>
                <a:gd name="connsiteY8" fmla="*/ 194469 h 876108"/>
                <a:gd name="connsiteX9" fmla="*/ 0 w 652331"/>
                <a:gd name="connsiteY9" fmla="*/ 174469 h 876108"/>
                <a:gd name="connsiteX10" fmla="*/ 510995 w 652331"/>
                <a:gd name="connsiteY10" fmla="*/ 0 h 8761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2331" h="876108">
                  <a:moveTo>
                    <a:pt x="510995" y="0"/>
                  </a:moveTo>
                  <a:lnTo>
                    <a:pt x="520894" y="27565"/>
                  </a:lnTo>
                  <a:cubicBezTo>
                    <a:pt x="606218" y="290365"/>
                    <a:pt x="652331" y="570839"/>
                    <a:pt x="652331" y="862083"/>
                  </a:cubicBezTo>
                  <a:lnTo>
                    <a:pt x="651623" y="876108"/>
                  </a:lnTo>
                  <a:lnTo>
                    <a:pt x="111654" y="875489"/>
                  </a:lnTo>
                  <a:lnTo>
                    <a:pt x="111654" y="875489"/>
                  </a:lnTo>
                  <a:lnTo>
                    <a:pt x="111655" y="875489"/>
                  </a:lnTo>
                  <a:lnTo>
                    <a:pt x="112332" y="862083"/>
                  </a:lnTo>
                  <a:cubicBezTo>
                    <a:pt x="112332" y="629088"/>
                    <a:pt x="75442" y="404709"/>
                    <a:pt x="7182" y="194469"/>
                  </a:cubicBezTo>
                  <a:lnTo>
                    <a:pt x="0" y="174469"/>
                  </a:lnTo>
                  <a:lnTo>
                    <a:pt x="51099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7" name="Freeform 226">
              <a:extLst>
                <a:ext uri="{FF2B5EF4-FFF2-40B4-BE49-F238E27FC236}">
                  <a16:creationId xmlns:a16="http://schemas.microsoft.com/office/drawing/2014/main" id="{00000000-0008-0000-0800-0000E3000000}"/>
                </a:ext>
              </a:extLst>
            </xdr:cNvPr>
            <xdr:cNvSpPr/>
          </xdr:nvSpPr>
          <xdr:spPr>
            <a:xfrm>
              <a:off x="4128687" y="2365618"/>
              <a:ext cx="210716" cy="388247"/>
            </a:xfrm>
            <a:custGeom>
              <a:avLst/>
              <a:gdLst>
                <a:gd name="connsiteX0" fmla="*/ 0 w 210716"/>
                <a:gd name="connsiteY0" fmla="*/ 0 h 388247"/>
                <a:gd name="connsiteX1" fmla="*/ 44279 w 210716"/>
                <a:gd name="connsiteY1" fmla="*/ 54985 h 388247"/>
                <a:gd name="connsiteX2" fmla="*/ 189344 w 210716"/>
                <a:gd name="connsiteY2" fmla="*/ 322373 h 388247"/>
                <a:gd name="connsiteX3" fmla="*/ 210716 w 210716"/>
                <a:gd name="connsiteY3" fmla="*/ 388247 h 388247"/>
                <a:gd name="connsiteX4" fmla="*/ 210716 w 210716"/>
                <a:gd name="connsiteY4" fmla="*/ 388247 h 388247"/>
                <a:gd name="connsiteX5" fmla="*/ 189343 w 210716"/>
                <a:gd name="connsiteY5" fmla="*/ 322372 h 388247"/>
                <a:gd name="connsiteX6" fmla="*/ 44278 w 210716"/>
                <a:gd name="connsiteY6" fmla="*/ 54984 h 388247"/>
                <a:gd name="connsiteX7" fmla="*/ 0 w 210716"/>
                <a:gd name="connsiteY7" fmla="*/ 0 h 388247"/>
                <a:gd name="connsiteX8" fmla="*/ 0 w 210716"/>
                <a:gd name="connsiteY8" fmla="*/ 0 h 3882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10716" h="388247">
                  <a:moveTo>
                    <a:pt x="0" y="0"/>
                  </a:moveTo>
                  <a:lnTo>
                    <a:pt x="44279" y="54985"/>
                  </a:lnTo>
                  <a:cubicBezTo>
                    <a:pt x="102833" y="137324"/>
                    <a:pt x="151738" y="227003"/>
                    <a:pt x="189344" y="322373"/>
                  </a:cubicBezTo>
                  <a:lnTo>
                    <a:pt x="210716" y="388247"/>
                  </a:lnTo>
                  <a:lnTo>
                    <a:pt x="210716" y="388247"/>
                  </a:lnTo>
                  <a:lnTo>
                    <a:pt x="189343" y="322372"/>
                  </a:lnTo>
                  <a:cubicBezTo>
                    <a:pt x="151737" y="227002"/>
                    <a:pt x="102832" y="137323"/>
                    <a:pt x="44278" y="54984"/>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8" name="CS.AS.1">
              <a:extLst>
                <a:ext uri="{FF2B5EF4-FFF2-40B4-BE49-F238E27FC236}">
                  <a16:creationId xmlns:a16="http://schemas.microsoft.com/office/drawing/2014/main" id="{00000000-0008-0000-0800-0000E4000000}"/>
                </a:ext>
              </a:extLst>
            </xdr:cNvPr>
            <xdr:cNvSpPr/>
          </xdr:nvSpPr>
          <xdr:spPr>
            <a:xfrm>
              <a:off x="3153921" y="2467901"/>
              <a:ext cx="625607" cy="686734"/>
            </a:xfrm>
            <a:custGeom>
              <a:avLst/>
              <a:gdLst>
                <a:gd name="connsiteX0" fmla="*/ 425163 w 625607"/>
                <a:gd name="connsiteY0" fmla="*/ 0 h 686734"/>
                <a:gd name="connsiteX1" fmla="*/ 444388 w 625607"/>
                <a:gd name="connsiteY1" fmla="*/ 10435 h 686734"/>
                <a:gd name="connsiteX2" fmla="*/ 521594 w 625607"/>
                <a:gd name="connsiteY2" fmla="*/ 69620 h 686734"/>
                <a:gd name="connsiteX3" fmla="*/ 591085 w 625607"/>
                <a:gd name="connsiteY3" fmla="*/ 137473 h 686734"/>
                <a:gd name="connsiteX4" fmla="*/ 625607 w 625607"/>
                <a:gd name="connsiteY4" fmla="*/ 180341 h 686734"/>
                <a:gd name="connsiteX5" fmla="*/ 0 w 625607"/>
                <a:gd name="connsiteY5" fmla="*/ 686734 h 686734"/>
                <a:gd name="connsiteX6" fmla="*/ 425163 w 625607"/>
                <a:gd name="connsiteY6" fmla="*/ 0 h 6867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5607" h="686734">
                  <a:moveTo>
                    <a:pt x="425163" y="0"/>
                  </a:moveTo>
                  <a:lnTo>
                    <a:pt x="444388" y="10435"/>
                  </a:lnTo>
                  <a:cubicBezTo>
                    <a:pt x="471321" y="28630"/>
                    <a:pt x="497100" y="48403"/>
                    <a:pt x="521594" y="69620"/>
                  </a:cubicBezTo>
                  <a:lnTo>
                    <a:pt x="591085" y="137473"/>
                  </a:lnTo>
                  <a:lnTo>
                    <a:pt x="625607" y="180341"/>
                  </a:lnTo>
                  <a:lnTo>
                    <a:pt x="0" y="686734"/>
                  </a:lnTo>
                  <a:lnTo>
                    <a:pt x="42516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9" name="Freeform 228">
              <a:extLst>
                <a:ext uri="{FF2B5EF4-FFF2-40B4-BE49-F238E27FC236}">
                  <a16:creationId xmlns:a16="http://schemas.microsoft.com/office/drawing/2014/main" id="{00000000-0008-0000-0800-0000E5000000}"/>
                </a:ext>
              </a:extLst>
            </xdr:cNvPr>
            <xdr:cNvSpPr/>
          </xdr:nvSpPr>
          <xdr:spPr>
            <a:xfrm>
              <a:off x="3779528" y="2648243"/>
              <a:ext cx="134659" cy="250805"/>
            </a:xfrm>
            <a:custGeom>
              <a:avLst/>
              <a:gdLst>
                <a:gd name="connsiteX0" fmla="*/ 0 w 134659"/>
                <a:gd name="connsiteY0" fmla="*/ 0 h 250805"/>
                <a:gd name="connsiteX1" fmla="*/ 26461 w 134659"/>
                <a:gd name="connsiteY1" fmla="*/ 32860 h 250805"/>
                <a:gd name="connsiteX2" fmla="*/ 119718 w 134659"/>
                <a:gd name="connsiteY2" fmla="*/ 204752 h 250805"/>
                <a:gd name="connsiteX3" fmla="*/ 134659 w 134659"/>
                <a:gd name="connsiteY3" fmla="*/ 250804 h 250805"/>
                <a:gd name="connsiteX4" fmla="*/ 134658 w 134659"/>
                <a:gd name="connsiteY4" fmla="*/ 250805 h 250805"/>
                <a:gd name="connsiteX5" fmla="*/ 119717 w 134659"/>
                <a:gd name="connsiteY5" fmla="*/ 204751 h 250805"/>
                <a:gd name="connsiteX6" fmla="*/ 26460 w 134659"/>
                <a:gd name="connsiteY6" fmla="*/ 32859 h 250805"/>
                <a:gd name="connsiteX7" fmla="*/ 0 w 134659"/>
                <a:gd name="connsiteY7" fmla="*/ 0 h 250805"/>
                <a:gd name="connsiteX8" fmla="*/ 0 w 134659"/>
                <a:gd name="connsiteY8" fmla="*/ 0 h 25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4659" h="250805">
                  <a:moveTo>
                    <a:pt x="0" y="0"/>
                  </a:moveTo>
                  <a:lnTo>
                    <a:pt x="26461" y="32860"/>
                  </a:lnTo>
                  <a:cubicBezTo>
                    <a:pt x="64103" y="85792"/>
                    <a:pt x="95542" y="143443"/>
                    <a:pt x="119718" y="204752"/>
                  </a:cubicBezTo>
                  <a:lnTo>
                    <a:pt x="134659" y="250804"/>
                  </a:lnTo>
                  <a:lnTo>
                    <a:pt x="134658" y="250805"/>
                  </a:lnTo>
                  <a:lnTo>
                    <a:pt x="119717" y="204751"/>
                  </a:lnTo>
                  <a:cubicBezTo>
                    <a:pt x="95541" y="143442"/>
                    <a:pt x="64102" y="85791"/>
                    <a:pt x="26460" y="32859"/>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0" name="CS.SM.2">
              <a:extLst>
                <a:ext uri="{FF2B5EF4-FFF2-40B4-BE49-F238E27FC236}">
                  <a16:creationId xmlns:a16="http://schemas.microsoft.com/office/drawing/2014/main" id="{00000000-0008-0000-0800-0000E6000000}"/>
                </a:ext>
              </a:extLst>
            </xdr:cNvPr>
            <xdr:cNvSpPr/>
          </xdr:nvSpPr>
          <xdr:spPr>
            <a:xfrm>
              <a:off x="3914186" y="2753865"/>
              <a:ext cx="491242" cy="408509"/>
            </a:xfrm>
            <a:custGeom>
              <a:avLst/>
              <a:gdLst>
                <a:gd name="connsiteX0" fmla="*/ 425217 w 491242"/>
                <a:gd name="connsiteY0" fmla="*/ 0 h 408509"/>
                <a:gd name="connsiteX1" fmla="*/ 451574 w 491242"/>
                <a:gd name="connsiteY1" fmla="*/ 81242 h 408509"/>
                <a:gd name="connsiteX2" fmla="*/ 491242 w 491242"/>
                <a:gd name="connsiteY2" fmla="*/ 396136 h 408509"/>
                <a:gd name="connsiteX3" fmla="*/ 490617 w 491242"/>
                <a:gd name="connsiteY3" fmla="*/ 408509 h 408509"/>
                <a:gd name="connsiteX4" fmla="*/ 40645 w 491242"/>
                <a:gd name="connsiteY4" fmla="*/ 407993 h 408509"/>
                <a:gd name="connsiteX5" fmla="*/ 41243 w 491242"/>
                <a:gd name="connsiteY5" fmla="*/ 396137 h 408509"/>
                <a:gd name="connsiteX6" fmla="*/ 15742 w 491242"/>
                <a:gd name="connsiteY6" fmla="*/ 193705 h 408509"/>
                <a:gd name="connsiteX7" fmla="*/ 0 w 491242"/>
                <a:gd name="connsiteY7" fmla="*/ 145182 h 408509"/>
                <a:gd name="connsiteX8" fmla="*/ 425217 w 491242"/>
                <a:gd name="connsiteY8" fmla="*/ 0 h 4085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1242" h="408509">
                  <a:moveTo>
                    <a:pt x="425217" y="0"/>
                  </a:moveTo>
                  <a:lnTo>
                    <a:pt x="451574" y="81242"/>
                  </a:lnTo>
                  <a:cubicBezTo>
                    <a:pt x="477470" y="181890"/>
                    <a:pt x="491242" y="287405"/>
                    <a:pt x="491242" y="396136"/>
                  </a:cubicBezTo>
                  <a:lnTo>
                    <a:pt x="490617" y="408509"/>
                  </a:lnTo>
                  <a:lnTo>
                    <a:pt x="40645" y="407993"/>
                  </a:lnTo>
                  <a:lnTo>
                    <a:pt x="41243" y="396137"/>
                  </a:lnTo>
                  <a:cubicBezTo>
                    <a:pt x="41243" y="326238"/>
                    <a:pt x="32389" y="258407"/>
                    <a:pt x="15742" y="193705"/>
                  </a:cubicBezTo>
                  <a:lnTo>
                    <a:pt x="0" y="145182"/>
                  </a:lnTo>
                  <a:lnTo>
                    <a:pt x="42521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1" name="CS.SM.1">
              <a:extLst>
                <a:ext uri="{FF2B5EF4-FFF2-40B4-BE49-F238E27FC236}">
                  <a16:creationId xmlns:a16="http://schemas.microsoft.com/office/drawing/2014/main" id="{00000000-0008-0000-0800-0000E7000000}"/>
                </a:ext>
              </a:extLst>
            </xdr:cNvPr>
            <xdr:cNvSpPr/>
          </xdr:nvSpPr>
          <xdr:spPr>
            <a:xfrm>
              <a:off x="3152270" y="2899048"/>
              <a:ext cx="803158" cy="262811"/>
            </a:xfrm>
            <a:custGeom>
              <a:avLst/>
              <a:gdLst>
                <a:gd name="connsiteX0" fmla="*/ 761915 w 803158"/>
                <a:gd name="connsiteY0" fmla="*/ 0 h 262811"/>
                <a:gd name="connsiteX1" fmla="*/ 777657 w 803158"/>
                <a:gd name="connsiteY1" fmla="*/ 48521 h 262811"/>
                <a:gd name="connsiteX2" fmla="*/ 803158 w 803158"/>
                <a:gd name="connsiteY2" fmla="*/ 250953 h 262811"/>
                <a:gd name="connsiteX3" fmla="*/ 802560 w 803158"/>
                <a:gd name="connsiteY3" fmla="*/ 262810 h 262811"/>
                <a:gd name="connsiteX4" fmla="*/ 802561 w 803158"/>
                <a:gd name="connsiteY4" fmla="*/ 262810 h 262811"/>
                <a:gd name="connsiteX5" fmla="*/ 802561 w 803158"/>
                <a:gd name="connsiteY5" fmla="*/ 262811 h 262811"/>
                <a:gd name="connsiteX6" fmla="*/ 1084 w 803158"/>
                <a:gd name="connsiteY6" fmla="*/ 261892 h 262811"/>
                <a:gd name="connsiteX7" fmla="*/ 0 w 803158"/>
                <a:gd name="connsiteY7" fmla="*/ 260141 h 262811"/>
                <a:gd name="connsiteX8" fmla="*/ 761915 w 803158"/>
                <a:gd name="connsiteY8" fmla="*/ 0 h 262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3158" h="262811">
                  <a:moveTo>
                    <a:pt x="761915" y="0"/>
                  </a:moveTo>
                  <a:lnTo>
                    <a:pt x="777657" y="48521"/>
                  </a:lnTo>
                  <a:cubicBezTo>
                    <a:pt x="794304" y="113223"/>
                    <a:pt x="803158" y="181054"/>
                    <a:pt x="803158" y="250953"/>
                  </a:cubicBezTo>
                  <a:lnTo>
                    <a:pt x="802560" y="262810"/>
                  </a:lnTo>
                  <a:lnTo>
                    <a:pt x="802561" y="262810"/>
                  </a:lnTo>
                  <a:lnTo>
                    <a:pt x="802561" y="262811"/>
                  </a:lnTo>
                  <a:lnTo>
                    <a:pt x="1084" y="261892"/>
                  </a:lnTo>
                  <a:lnTo>
                    <a:pt x="0" y="260141"/>
                  </a:lnTo>
                  <a:lnTo>
                    <a:pt x="76191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2" name="Freeform 231">
              <a:extLst>
                <a:ext uri="{FF2B5EF4-FFF2-40B4-BE49-F238E27FC236}">
                  <a16:creationId xmlns:a16="http://schemas.microsoft.com/office/drawing/2014/main" id="{00000000-0008-0000-0800-0000E8000000}"/>
                </a:ext>
              </a:extLst>
            </xdr:cNvPr>
            <xdr:cNvSpPr/>
          </xdr:nvSpPr>
          <xdr:spPr>
            <a:xfrm>
              <a:off x="3146144" y="3154636"/>
              <a:ext cx="7777" cy="6297"/>
            </a:xfrm>
            <a:custGeom>
              <a:avLst/>
              <a:gdLst>
                <a:gd name="connsiteX0" fmla="*/ 7777 w 7777"/>
                <a:gd name="connsiteY0" fmla="*/ 0 h 6297"/>
                <a:gd name="connsiteX1" fmla="*/ 5543 w 7777"/>
                <a:gd name="connsiteY1" fmla="*/ 3609 h 6297"/>
                <a:gd name="connsiteX2" fmla="*/ 6127 w 7777"/>
                <a:gd name="connsiteY2" fmla="*/ 4553 h 6297"/>
                <a:gd name="connsiteX3" fmla="*/ 1019 w 7777"/>
                <a:gd name="connsiteY3" fmla="*/ 6297 h 6297"/>
                <a:gd name="connsiteX4" fmla="*/ 0 w 7777"/>
                <a:gd name="connsiteY4" fmla="*/ 6296 h 6297"/>
                <a:gd name="connsiteX5" fmla="*/ 7777 w 7777"/>
                <a:gd name="connsiteY5" fmla="*/ 0 h 62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777" h="6297">
                  <a:moveTo>
                    <a:pt x="7777" y="0"/>
                  </a:moveTo>
                  <a:lnTo>
                    <a:pt x="5543" y="3609"/>
                  </a:lnTo>
                  <a:lnTo>
                    <a:pt x="6127" y="4553"/>
                  </a:lnTo>
                  <a:lnTo>
                    <a:pt x="1019" y="6297"/>
                  </a:lnTo>
                  <a:lnTo>
                    <a:pt x="0" y="6296"/>
                  </a:lnTo>
                  <a:lnTo>
                    <a:pt x="777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3" name="AT.CN.5">
              <a:extLst>
                <a:ext uri="{FF2B5EF4-FFF2-40B4-BE49-F238E27FC236}">
                  <a16:creationId xmlns:a16="http://schemas.microsoft.com/office/drawing/2014/main" id="{00000000-0008-0000-0800-0000E9000000}"/>
                </a:ext>
              </a:extLst>
            </xdr:cNvPr>
            <xdr:cNvSpPr/>
          </xdr:nvSpPr>
          <xdr:spPr>
            <a:xfrm>
              <a:off x="445825" y="3157833"/>
              <a:ext cx="659267" cy="874990"/>
            </a:xfrm>
            <a:custGeom>
              <a:avLst/>
              <a:gdLst>
                <a:gd name="connsiteX0" fmla="*/ 0 w 659267"/>
                <a:gd name="connsiteY0" fmla="*/ 0 h 874990"/>
                <a:gd name="connsiteX1" fmla="*/ 540031 w 659267"/>
                <a:gd name="connsiteY1" fmla="*/ 620 h 874990"/>
                <a:gd name="connsiteX2" fmla="*/ 550756 w 659267"/>
                <a:gd name="connsiteY2" fmla="*/ 213014 h 874990"/>
                <a:gd name="connsiteX3" fmla="*/ 653095 w 659267"/>
                <a:gd name="connsiteY3" fmla="*/ 684942 h 874990"/>
                <a:gd name="connsiteX4" fmla="*/ 659267 w 659267"/>
                <a:gd name="connsiteY4" fmla="*/ 700324 h 874990"/>
                <a:gd name="connsiteX5" fmla="*/ 147697 w 659267"/>
                <a:gd name="connsiteY5" fmla="*/ 874990 h 874990"/>
                <a:gd name="connsiteX6" fmla="*/ 141468 w 659267"/>
                <a:gd name="connsiteY6" fmla="*/ 858136 h 874990"/>
                <a:gd name="connsiteX7" fmla="*/ 13544 w 659267"/>
                <a:gd name="connsiteY7" fmla="*/ 268226 h 874990"/>
                <a:gd name="connsiteX8" fmla="*/ 0 w 659267"/>
                <a:gd name="connsiteY8" fmla="*/ 0 h 8749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59267" h="874990">
                  <a:moveTo>
                    <a:pt x="0" y="0"/>
                  </a:moveTo>
                  <a:lnTo>
                    <a:pt x="540031" y="620"/>
                  </a:lnTo>
                  <a:lnTo>
                    <a:pt x="550756" y="213014"/>
                  </a:lnTo>
                  <a:cubicBezTo>
                    <a:pt x="567348" y="376393"/>
                    <a:pt x="602148" y="534390"/>
                    <a:pt x="653095" y="684942"/>
                  </a:cubicBezTo>
                  <a:lnTo>
                    <a:pt x="659267" y="700324"/>
                  </a:lnTo>
                  <a:lnTo>
                    <a:pt x="147697" y="874990"/>
                  </a:lnTo>
                  <a:lnTo>
                    <a:pt x="141468" y="858136"/>
                  </a:lnTo>
                  <a:cubicBezTo>
                    <a:pt x="77784" y="669946"/>
                    <a:pt x="34284" y="472450"/>
                    <a:pt x="13544" y="268226"/>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4" name="AT.CN.4">
              <a:extLst>
                <a:ext uri="{FF2B5EF4-FFF2-40B4-BE49-F238E27FC236}">
                  <a16:creationId xmlns:a16="http://schemas.microsoft.com/office/drawing/2014/main" id="{00000000-0008-0000-0800-0000EA000000}"/>
                </a:ext>
              </a:extLst>
            </xdr:cNvPr>
            <xdr:cNvSpPr/>
          </xdr:nvSpPr>
          <xdr:spPr>
            <a:xfrm>
              <a:off x="985856" y="3158453"/>
              <a:ext cx="545152" cy="699704"/>
            </a:xfrm>
            <a:custGeom>
              <a:avLst/>
              <a:gdLst>
                <a:gd name="connsiteX0" fmla="*/ 0 w 545152"/>
                <a:gd name="connsiteY0" fmla="*/ 0 h 699704"/>
                <a:gd name="connsiteX1" fmla="*/ 450026 w 545152"/>
                <a:gd name="connsiteY1" fmla="*/ 516 h 699704"/>
                <a:gd name="connsiteX2" fmla="*/ 450026 w 545152"/>
                <a:gd name="connsiteY2" fmla="*/ 517 h 699704"/>
                <a:gd name="connsiteX3" fmla="*/ 450025 w 545152"/>
                <a:gd name="connsiteY3" fmla="*/ 517 h 699704"/>
                <a:gd name="connsiteX4" fmla="*/ 458401 w 545152"/>
                <a:gd name="connsiteY4" fmla="*/ 166386 h 699704"/>
                <a:gd name="connsiteX5" fmla="*/ 539419 w 545152"/>
                <a:gd name="connsiteY5" fmla="*/ 539995 h 699704"/>
                <a:gd name="connsiteX6" fmla="*/ 545152 w 545152"/>
                <a:gd name="connsiteY6" fmla="*/ 554283 h 699704"/>
                <a:gd name="connsiteX7" fmla="*/ 119236 w 545152"/>
                <a:gd name="connsiteY7" fmla="*/ 699704 h 699704"/>
                <a:gd name="connsiteX8" fmla="*/ 113064 w 545152"/>
                <a:gd name="connsiteY8" fmla="*/ 684322 h 699704"/>
                <a:gd name="connsiteX9" fmla="*/ 10725 w 545152"/>
                <a:gd name="connsiteY9" fmla="*/ 212394 h 699704"/>
                <a:gd name="connsiteX10" fmla="*/ 0 w 545152"/>
                <a:gd name="connsiteY10" fmla="*/ 0 h 6997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45152" h="699704">
                  <a:moveTo>
                    <a:pt x="0" y="0"/>
                  </a:moveTo>
                  <a:lnTo>
                    <a:pt x="450026" y="516"/>
                  </a:lnTo>
                  <a:lnTo>
                    <a:pt x="450026" y="517"/>
                  </a:lnTo>
                  <a:lnTo>
                    <a:pt x="450025" y="517"/>
                  </a:lnTo>
                  <a:lnTo>
                    <a:pt x="458401" y="166386"/>
                  </a:lnTo>
                  <a:cubicBezTo>
                    <a:pt x="471536" y="295728"/>
                    <a:pt x="499086" y="420808"/>
                    <a:pt x="539419" y="539995"/>
                  </a:cubicBezTo>
                  <a:lnTo>
                    <a:pt x="545152" y="554283"/>
                  </a:lnTo>
                  <a:lnTo>
                    <a:pt x="119236" y="699704"/>
                  </a:lnTo>
                  <a:lnTo>
                    <a:pt x="113064" y="684322"/>
                  </a:lnTo>
                  <a:cubicBezTo>
                    <a:pt x="62117" y="533770"/>
                    <a:pt x="27317" y="375773"/>
                    <a:pt x="10725" y="212394"/>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5" name="AT.CN.3">
              <a:extLst>
                <a:ext uri="{FF2B5EF4-FFF2-40B4-BE49-F238E27FC236}">
                  <a16:creationId xmlns:a16="http://schemas.microsoft.com/office/drawing/2014/main" id="{00000000-0008-0000-0800-0000EB000000}"/>
                </a:ext>
              </a:extLst>
            </xdr:cNvPr>
            <xdr:cNvSpPr/>
          </xdr:nvSpPr>
          <xdr:spPr>
            <a:xfrm>
              <a:off x="1435882" y="3158970"/>
              <a:ext cx="521044" cy="553766"/>
            </a:xfrm>
            <a:custGeom>
              <a:avLst/>
              <a:gdLst>
                <a:gd name="connsiteX0" fmla="*/ 0 w 521044"/>
                <a:gd name="connsiteY0" fmla="*/ 0 h 553766"/>
                <a:gd name="connsiteX1" fmla="*/ 450025 w 521044"/>
                <a:gd name="connsiteY1" fmla="*/ 516 h 553766"/>
                <a:gd name="connsiteX2" fmla="*/ 456051 w 521044"/>
                <a:gd name="connsiteY2" fmla="*/ 119859 h 553766"/>
                <a:gd name="connsiteX3" fmla="*/ 515749 w 521044"/>
                <a:gd name="connsiteY3" fmla="*/ 395150 h 553766"/>
                <a:gd name="connsiteX4" fmla="*/ 521044 w 521044"/>
                <a:gd name="connsiteY4" fmla="*/ 408345 h 553766"/>
                <a:gd name="connsiteX5" fmla="*/ 95128 w 521044"/>
                <a:gd name="connsiteY5" fmla="*/ 553766 h 553766"/>
                <a:gd name="connsiteX6" fmla="*/ 89394 w 521044"/>
                <a:gd name="connsiteY6" fmla="*/ 539477 h 553766"/>
                <a:gd name="connsiteX7" fmla="*/ 8376 w 521044"/>
                <a:gd name="connsiteY7" fmla="*/ 165868 h 553766"/>
                <a:gd name="connsiteX8" fmla="*/ 0 w 521044"/>
                <a:gd name="connsiteY8" fmla="*/ 0 h 5537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21044" h="553766">
                  <a:moveTo>
                    <a:pt x="0" y="0"/>
                  </a:moveTo>
                  <a:lnTo>
                    <a:pt x="450025" y="516"/>
                  </a:lnTo>
                  <a:lnTo>
                    <a:pt x="456051" y="119859"/>
                  </a:lnTo>
                  <a:cubicBezTo>
                    <a:pt x="465730" y="215164"/>
                    <a:pt x="486030" y="307328"/>
                    <a:pt x="515749" y="395150"/>
                  </a:cubicBezTo>
                  <a:lnTo>
                    <a:pt x="521044" y="408345"/>
                  </a:lnTo>
                  <a:lnTo>
                    <a:pt x="95128" y="553766"/>
                  </a:lnTo>
                  <a:lnTo>
                    <a:pt x="89394" y="539477"/>
                  </a:lnTo>
                  <a:cubicBezTo>
                    <a:pt x="49061" y="420290"/>
                    <a:pt x="21511" y="295210"/>
                    <a:pt x="8376" y="165868"/>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a:p>
              <a:pPr algn="ctr"/>
              <a:endParaRPr lang="en-AU"/>
            </a:p>
          </xdr:txBody>
        </xdr:sp>
        <xdr:sp macro="" textlink="">
          <xdr:nvSpPr>
            <xdr:cNvPr id="236" name="AT.CN.2">
              <a:extLst>
                <a:ext uri="{FF2B5EF4-FFF2-40B4-BE49-F238E27FC236}">
                  <a16:creationId xmlns:a16="http://schemas.microsoft.com/office/drawing/2014/main" id="{00000000-0008-0000-0800-0000EC000000}"/>
                </a:ext>
              </a:extLst>
            </xdr:cNvPr>
            <xdr:cNvSpPr/>
          </xdr:nvSpPr>
          <xdr:spPr>
            <a:xfrm>
              <a:off x="1885909" y="3159487"/>
              <a:ext cx="496935" cy="407829"/>
            </a:xfrm>
            <a:custGeom>
              <a:avLst/>
              <a:gdLst>
                <a:gd name="connsiteX0" fmla="*/ 0 w 496935"/>
                <a:gd name="connsiteY0" fmla="*/ 0 h 407829"/>
                <a:gd name="connsiteX1" fmla="*/ 450026 w 496935"/>
                <a:gd name="connsiteY1" fmla="*/ 516 h 407829"/>
                <a:gd name="connsiteX2" fmla="*/ 450026 w 496935"/>
                <a:gd name="connsiteY2" fmla="*/ 516 h 407829"/>
                <a:gd name="connsiteX3" fmla="*/ 450025 w 496935"/>
                <a:gd name="connsiteY3" fmla="*/ 516 h 407829"/>
                <a:gd name="connsiteX4" fmla="*/ 453702 w 496935"/>
                <a:gd name="connsiteY4" fmla="*/ 73333 h 407829"/>
                <a:gd name="connsiteX5" fmla="*/ 492079 w 496935"/>
                <a:gd name="connsiteY5" fmla="*/ 250306 h 407829"/>
                <a:gd name="connsiteX6" fmla="*/ 496935 w 496935"/>
                <a:gd name="connsiteY6" fmla="*/ 262408 h 407829"/>
                <a:gd name="connsiteX7" fmla="*/ 71019 w 496935"/>
                <a:gd name="connsiteY7" fmla="*/ 407829 h 407829"/>
                <a:gd name="connsiteX8" fmla="*/ 65724 w 496935"/>
                <a:gd name="connsiteY8" fmla="*/ 394634 h 407829"/>
                <a:gd name="connsiteX9" fmla="*/ 6026 w 496935"/>
                <a:gd name="connsiteY9" fmla="*/ 119343 h 407829"/>
                <a:gd name="connsiteX10" fmla="*/ 0 w 496935"/>
                <a:gd name="connsiteY10" fmla="*/ 0 h 40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96935" h="407829">
                  <a:moveTo>
                    <a:pt x="0" y="0"/>
                  </a:moveTo>
                  <a:lnTo>
                    <a:pt x="450026" y="516"/>
                  </a:lnTo>
                  <a:lnTo>
                    <a:pt x="450026" y="516"/>
                  </a:lnTo>
                  <a:lnTo>
                    <a:pt x="450025" y="516"/>
                  </a:lnTo>
                  <a:lnTo>
                    <a:pt x="453702" y="73333"/>
                  </a:lnTo>
                  <a:cubicBezTo>
                    <a:pt x="459924" y="134600"/>
                    <a:pt x="472974" y="193849"/>
                    <a:pt x="492079" y="250306"/>
                  </a:cubicBezTo>
                  <a:lnTo>
                    <a:pt x="496935" y="262408"/>
                  </a:lnTo>
                  <a:lnTo>
                    <a:pt x="71019" y="407829"/>
                  </a:lnTo>
                  <a:lnTo>
                    <a:pt x="65724" y="394634"/>
                  </a:lnTo>
                  <a:cubicBezTo>
                    <a:pt x="36005" y="306812"/>
                    <a:pt x="15705" y="214648"/>
                    <a:pt x="6026" y="119343"/>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7" name="AT.CN.1">
              <a:extLst>
                <a:ext uri="{FF2B5EF4-FFF2-40B4-BE49-F238E27FC236}">
                  <a16:creationId xmlns:a16="http://schemas.microsoft.com/office/drawing/2014/main" id="{00000000-0008-0000-0800-0000ED000000}"/>
                </a:ext>
              </a:extLst>
            </xdr:cNvPr>
            <xdr:cNvSpPr/>
          </xdr:nvSpPr>
          <xdr:spPr>
            <a:xfrm>
              <a:off x="2335935" y="3160003"/>
              <a:ext cx="810209" cy="261892"/>
            </a:xfrm>
            <a:custGeom>
              <a:avLst/>
              <a:gdLst>
                <a:gd name="connsiteX0" fmla="*/ 0 w 810209"/>
                <a:gd name="connsiteY0" fmla="*/ 0 h 261891"/>
                <a:gd name="connsiteX1" fmla="*/ 810209 w 810209"/>
                <a:gd name="connsiteY1" fmla="*/ 929 h 261891"/>
                <a:gd name="connsiteX2" fmla="*/ 809463 w 810209"/>
                <a:gd name="connsiteY2" fmla="*/ 1532 h 261891"/>
                <a:gd name="connsiteX3" fmla="*/ 46910 w 810209"/>
                <a:gd name="connsiteY3" fmla="*/ 261891 h 261891"/>
                <a:gd name="connsiteX4" fmla="*/ 42054 w 810209"/>
                <a:gd name="connsiteY4" fmla="*/ 249790 h 261891"/>
                <a:gd name="connsiteX5" fmla="*/ 3677 w 810209"/>
                <a:gd name="connsiteY5" fmla="*/ 72817 h 261891"/>
                <a:gd name="connsiteX6" fmla="*/ 0 w 810209"/>
                <a:gd name="connsiteY6" fmla="*/ 0 h 2618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10209" h="261891">
                  <a:moveTo>
                    <a:pt x="0" y="0"/>
                  </a:moveTo>
                  <a:lnTo>
                    <a:pt x="810209" y="929"/>
                  </a:lnTo>
                  <a:lnTo>
                    <a:pt x="809463" y="1532"/>
                  </a:lnTo>
                  <a:lnTo>
                    <a:pt x="46910" y="261891"/>
                  </a:lnTo>
                  <a:lnTo>
                    <a:pt x="42054" y="249790"/>
                  </a:lnTo>
                  <a:cubicBezTo>
                    <a:pt x="22949" y="193333"/>
                    <a:pt x="9899" y="134084"/>
                    <a:pt x="3677" y="72817"/>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8" name="AT.OU.1">
              <a:extLst>
                <a:ext uri="{FF2B5EF4-FFF2-40B4-BE49-F238E27FC236}">
                  <a16:creationId xmlns:a16="http://schemas.microsoft.com/office/drawing/2014/main" id="{00000000-0008-0000-0800-0000EE000000}"/>
                </a:ext>
              </a:extLst>
            </xdr:cNvPr>
            <xdr:cNvSpPr/>
          </xdr:nvSpPr>
          <xdr:spPr>
            <a:xfrm>
              <a:off x="2522321" y="3160933"/>
              <a:ext cx="627699" cy="680399"/>
            </a:xfrm>
            <a:custGeom>
              <a:avLst/>
              <a:gdLst>
                <a:gd name="connsiteX0" fmla="*/ 624842 w 627699"/>
                <a:gd name="connsiteY0" fmla="*/ 0 h 680399"/>
                <a:gd name="connsiteX1" fmla="*/ 627699 w 627699"/>
                <a:gd name="connsiteY1" fmla="*/ 3 h 680399"/>
                <a:gd name="connsiteX2" fmla="*/ 206461 w 627699"/>
                <a:gd name="connsiteY2" fmla="*/ 680399 h 680399"/>
                <a:gd name="connsiteX3" fmla="*/ 170230 w 627699"/>
                <a:gd name="connsiteY3" fmla="*/ 660734 h 680399"/>
                <a:gd name="connsiteX4" fmla="*/ 36775 w 627699"/>
                <a:gd name="connsiteY4" fmla="*/ 547921 h 680399"/>
                <a:gd name="connsiteX5" fmla="*/ 0 w 627699"/>
                <a:gd name="connsiteY5" fmla="*/ 504948 h 680399"/>
                <a:gd name="connsiteX6" fmla="*/ 623077 w 627699"/>
                <a:gd name="connsiteY6" fmla="*/ 602 h 680399"/>
                <a:gd name="connsiteX7" fmla="*/ 624842 w 627699"/>
                <a:gd name="connsiteY7" fmla="*/ 0 h 6803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27699" h="680399">
                  <a:moveTo>
                    <a:pt x="624842" y="0"/>
                  </a:moveTo>
                  <a:lnTo>
                    <a:pt x="627699" y="3"/>
                  </a:lnTo>
                  <a:lnTo>
                    <a:pt x="206461" y="680399"/>
                  </a:lnTo>
                  <a:lnTo>
                    <a:pt x="170230" y="660734"/>
                  </a:lnTo>
                  <a:cubicBezTo>
                    <a:pt x="121751" y="627982"/>
                    <a:pt x="77009" y="590120"/>
                    <a:pt x="36775" y="547921"/>
                  </a:cubicBezTo>
                  <a:lnTo>
                    <a:pt x="0" y="504948"/>
                  </a:lnTo>
                  <a:lnTo>
                    <a:pt x="623077" y="602"/>
                  </a:lnTo>
                  <a:lnTo>
                    <a:pt x="62484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9" name="Freeform 238">
              <a:extLst>
                <a:ext uri="{FF2B5EF4-FFF2-40B4-BE49-F238E27FC236}">
                  <a16:creationId xmlns:a16="http://schemas.microsoft.com/office/drawing/2014/main" id="{00000000-0008-0000-0800-0000EF000000}"/>
                </a:ext>
              </a:extLst>
            </xdr:cNvPr>
            <xdr:cNvSpPr/>
          </xdr:nvSpPr>
          <xdr:spPr>
            <a:xfrm>
              <a:off x="2382844" y="3421893"/>
              <a:ext cx="139477" cy="243988"/>
            </a:xfrm>
            <a:custGeom>
              <a:avLst/>
              <a:gdLst>
                <a:gd name="connsiteX0" fmla="*/ 1 w 139477"/>
                <a:gd name="connsiteY0" fmla="*/ 0 h 243988"/>
                <a:gd name="connsiteX1" fmla="*/ 28247 w 139477"/>
                <a:gd name="connsiteY1" fmla="*/ 70394 h 243988"/>
                <a:gd name="connsiteX2" fmla="*/ 119381 w 139477"/>
                <a:gd name="connsiteY2" fmla="*/ 220504 h 243988"/>
                <a:gd name="connsiteX3" fmla="*/ 139477 w 139477"/>
                <a:gd name="connsiteY3" fmla="*/ 243987 h 243988"/>
                <a:gd name="connsiteX4" fmla="*/ 139477 w 139477"/>
                <a:gd name="connsiteY4" fmla="*/ 243988 h 243988"/>
                <a:gd name="connsiteX5" fmla="*/ 119380 w 139477"/>
                <a:gd name="connsiteY5" fmla="*/ 220504 h 243988"/>
                <a:gd name="connsiteX6" fmla="*/ 28246 w 139477"/>
                <a:gd name="connsiteY6" fmla="*/ 70394 h 243988"/>
                <a:gd name="connsiteX7" fmla="*/ 0 w 139477"/>
                <a:gd name="connsiteY7" fmla="*/ 1 h 243988"/>
                <a:gd name="connsiteX8" fmla="*/ 1 w 139477"/>
                <a:gd name="connsiteY8" fmla="*/ 0 h 2439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9477" h="243988">
                  <a:moveTo>
                    <a:pt x="1" y="0"/>
                  </a:moveTo>
                  <a:lnTo>
                    <a:pt x="28247" y="70394"/>
                  </a:lnTo>
                  <a:cubicBezTo>
                    <a:pt x="53214" y="123867"/>
                    <a:pt x="83850" y="174161"/>
                    <a:pt x="119381" y="220504"/>
                  </a:cubicBezTo>
                  <a:lnTo>
                    <a:pt x="139477" y="243987"/>
                  </a:lnTo>
                  <a:lnTo>
                    <a:pt x="139477" y="243988"/>
                  </a:lnTo>
                  <a:lnTo>
                    <a:pt x="119380" y="220504"/>
                  </a:lnTo>
                  <a:cubicBezTo>
                    <a:pt x="83849" y="174161"/>
                    <a:pt x="53213" y="123867"/>
                    <a:pt x="28246" y="70394"/>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0" name="Freeform 239">
              <a:extLst>
                <a:ext uri="{FF2B5EF4-FFF2-40B4-BE49-F238E27FC236}">
                  <a16:creationId xmlns:a16="http://schemas.microsoft.com/office/drawing/2014/main" id="{00000000-0008-0000-0800-0000F0000000}"/>
                </a:ext>
              </a:extLst>
            </xdr:cNvPr>
            <xdr:cNvSpPr/>
          </xdr:nvSpPr>
          <xdr:spPr>
            <a:xfrm>
              <a:off x="1956926" y="3567316"/>
              <a:ext cx="215990" cy="381389"/>
            </a:xfrm>
            <a:custGeom>
              <a:avLst/>
              <a:gdLst>
                <a:gd name="connsiteX0" fmla="*/ 1 w 215990"/>
                <a:gd name="connsiteY0" fmla="*/ 0 h 381389"/>
                <a:gd name="connsiteX1" fmla="*/ 46198 w 215990"/>
                <a:gd name="connsiteY1" fmla="*/ 115131 h 381389"/>
                <a:gd name="connsiteX2" fmla="*/ 187961 w 215990"/>
                <a:gd name="connsiteY2" fmla="*/ 348636 h 381389"/>
                <a:gd name="connsiteX3" fmla="*/ 215990 w 215990"/>
                <a:gd name="connsiteY3" fmla="*/ 381388 h 381389"/>
                <a:gd name="connsiteX4" fmla="*/ 215989 w 215990"/>
                <a:gd name="connsiteY4" fmla="*/ 381389 h 381389"/>
                <a:gd name="connsiteX5" fmla="*/ 187960 w 215990"/>
                <a:gd name="connsiteY5" fmla="*/ 348636 h 381389"/>
                <a:gd name="connsiteX6" fmla="*/ 46197 w 215990"/>
                <a:gd name="connsiteY6" fmla="*/ 115131 h 381389"/>
                <a:gd name="connsiteX7" fmla="*/ 0 w 215990"/>
                <a:gd name="connsiteY7" fmla="*/ 0 h 381389"/>
                <a:gd name="connsiteX8" fmla="*/ 1 w 215990"/>
                <a:gd name="connsiteY8" fmla="*/ 0 h 3813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15990" h="381389">
                  <a:moveTo>
                    <a:pt x="1" y="0"/>
                  </a:moveTo>
                  <a:lnTo>
                    <a:pt x="46198" y="115131"/>
                  </a:lnTo>
                  <a:cubicBezTo>
                    <a:pt x="85036" y="198311"/>
                    <a:pt x="132691" y="276546"/>
                    <a:pt x="187961" y="348636"/>
                  </a:cubicBezTo>
                  <a:lnTo>
                    <a:pt x="215990" y="381388"/>
                  </a:lnTo>
                  <a:lnTo>
                    <a:pt x="215989" y="381389"/>
                  </a:lnTo>
                  <a:lnTo>
                    <a:pt x="187960" y="348636"/>
                  </a:lnTo>
                  <a:cubicBezTo>
                    <a:pt x="132690" y="276546"/>
                    <a:pt x="85035" y="198311"/>
                    <a:pt x="46197" y="115131"/>
                  </a:cubicBezTo>
                  <a:lnTo>
                    <a:pt x="0" y="0"/>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1" name="AT.OU.2">
              <a:extLst>
                <a:ext uri="{FF2B5EF4-FFF2-40B4-BE49-F238E27FC236}">
                  <a16:creationId xmlns:a16="http://schemas.microsoft.com/office/drawing/2014/main" id="{00000000-0008-0000-0800-0000F1000000}"/>
                </a:ext>
              </a:extLst>
            </xdr:cNvPr>
            <xdr:cNvSpPr/>
          </xdr:nvSpPr>
          <xdr:spPr>
            <a:xfrm>
              <a:off x="2172917" y="3665881"/>
              <a:ext cx="555865" cy="559388"/>
            </a:xfrm>
            <a:custGeom>
              <a:avLst/>
              <a:gdLst>
                <a:gd name="connsiteX0" fmla="*/ 349404 w 555865"/>
                <a:gd name="connsiteY0" fmla="*/ 0 h 559388"/>
                <a:gd name="connsiteX1" fmla="*/ 386178 w 555865"/>
                <a:gd name="connsiteY1" fmla="*/ 42972 h 559388"/>
                <a:gd name="connsiteX2" fmla="*/ 519633 w 555865"/>
                <a:gd name="connsiteY2" fmla="*/ 155785 h 559388"/>
                <a:gd name="connsiteX3" fmla="*/ 555864 w 555865"/>
                <a:gd name="connsiteY3" fmla="*/ 175450 h 559388"/>
                <a:gd name="connsiteX4" fmla="*/ 555865 w 555865"/>
                <a:gd name="connsiteY4" fmla="*/ 175450 h 559388"/>
                <a:gd name="connsiteX5" fmla="*/ 555865 w 555865"/>
                <a:gd name="connsiteY5" fmla="*/ 175450 h 559388"/>
                <a:gd name="connsiteX6" fmla="*/ 318166 w 555865"/>
                <a:gd name="connsiteY6" fmla="*/ 559388 h 559388"/>
                <a:gd name="connsiteX7" fmla="*/ 268035 w 555865"/>
                <a:gd name="connsiteY7" fmla="*/ 528932 h 559388"/>
                <a:gd name="connsiteX8" fmla="*/ 60438 w 555865"/>
                <a:gd name="connsiteY8" fmla="*/ 353445 h 559388"/>
                <a:gd name="connsiteX9" fmla="*/ 0 w 555865"/>
                <a:gd name="connsiteY9" fmla="*/ 282822 h 559388"/>
                <a:gd name="connsiteX10" fmla="*/ 349404 w 555865"/>
                <a:gd name="connsiteY10" fmla="*/ 0 h 5593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55865" h="559388">
                  <a:moveTo>
                    <a:pt x="349404" y="0"/>
                  </a:moveTo>
                  <a:lnTo>
                    <a:pt x="386178" y="42972"/>
                  </a:lnTo>
                  <a:cubicBezTo>
                    <a:pt x="426412" y="85171"/>
                    <a:pt x="471154" y="123033"/>
                    <a:pt x="519633" y="155785"/>
                  </a:cubicBezTo>
                  <a:lnTo>
                    <a:pt x="555864" y="175450"/>
                  </a:lnTo>
                  <a:lnTo>
                    <a:pt x="555865" y="175450"/>
                  </a:lnTo>
                  <a:lnTo>
                    <a:pt x="555865" y="175450"/>
                  </a:lnTo>
                  <a:lnTo>
                    <a:pt x="318166" y="559388"/>
                  </a:lnTo>
                  <a:lnTo>
                    <a:pt x="268035" y="528932"/>
                  </a:lnTo>
                  <a:cubicBezTo>
                    <a:pt x="192624" y="477985"/>
                    <a:pt x="123024" y="419089"/>
                    <a:pt x="60438" y="353445"/>
                  </a:cubicBezTo>
                  <a:lnTo>
                    <a:pt x="0" y="282822"/>
                  </a:lnTo>
                  <a:lnTo>
                    <a:pt x="34940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2" name="Freeform 241">
              <a:extLst>
                <a:ext uri="{FF2B5EF4-FFF2-40B4-BE49-F238E27FC236}">
                  <a16:creationId xmlns:a16="http://schemas.microsoft.com/office/drawing/2014/main" id="{00000000-0008-0000-0800-0000F2000000}"/>
                </a:ext>
              </a:extLst>
            </xdr:cNvPr>
            <xdr:cNvSpPr/>
          </xdr:nvSpPr>
          <xdr:spPr>
            <a:xfrm>
              <a:off x="1531009" y="3712736"/>
              <a:ext cx="292505" cy="518790"/>
            </a:xfrm>
            <a:custGeom>
              <a:avLst/>
              <a:gdLst>
                <a:gd name="connsiteX0" fmla="*/ 2 w 292505"/>
                <a:gd name="connsiteY0" fmla="*/ 0 h 518790"/>
                <a:gd name="connsiteX1" fmla="*/ 64151 w 292505"/>
                <a:gd name="connsiteY1" fmla="*/ 159868 h 518790"/>
                <a:gd name="connsiteX2" fmla="*/ 256543 w 292505"/>
                <a:gd name="connsiteY2" fmla="*/ 476767 h 518790"/>
                <a:gd name="connsiteX3" fmla="*/ 292505 w 292505"/>
                <a:gd name="connsiteY3" fmla="*/ 518789 h 518790"/>
                <a:gd name="connsiteX4" fmla="*/ 292504 w 292505"/>
                <a:gd name="connsiteY4" fmla="*/ 518790 h 518790"/>
                <a:gd name="connsiteX5" fmla="*/ 256542 w 292505"/>
                <a:gd name="connsiteY5" fmla="*/ 476768 h 518790"/>
                <a:gd name="connsiteX6" fmla="*/ 64150 w 292505"/>
                <a:gd name="connsiteY6" fmla="*/ 159869 h 518790"/>
                <a:gd name="connsiteX7" fmla="*/ 0 w 292505"/>
                <a:gd name="connsiteY7" fmla="*/ 0 h 518790"/>
                <a:gd name="connsiteX8" fmla="*/ 2 w 292505"/>
                <a:gd name="connsiteY8" fmla="*/ 0 h 5187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92505" h="518790">
                  <a:moveTo>
                    <a:pt x="2" y="0"/>
                  </a:moveTo>
                  <a:lnTo>
                    <a:pt x="64151" y="159868"/>
                  </a:lnTo>
                  <a:cubicBezTo>
                    <a:pt x="116858" y="272754"/>
                    <a:pt x="181533" y="378931"/>
                    <a:pt x="256543" y="476767"/>
                  </a:cubicBezTo>
                  <a:lnTo>
                    <a:pt x="292505" y="518789"/>
                  </a:lnTo>
                  <a:lnTo>
                    <a:pt x="292504" y="518790"/>
                  </a:lnTo>
                  <a:lnTo>
                    <a:pt x="256542" y="476768"/>
                  </a:lnTo>
                  <a:cubicBezTo>
                    <a:pt x="181532" y="378932"/>
                    <a:pt x="116857" y="272755"/>
                    <a:pt x="64150" y="159869"/>
                  </a:cubicBezTo>
                  <a:lnTo>
                    <a:pt x="0" y="0"/>
                  </a:lnTo>
                  <a:lnTo>
                    <a:pt x="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3" name="Freeform 242">
              <a:extLst>
                <a:ext uri="{FF2B5EF4-FFF2-40B4-BE49-F238E27FC236}">
                  <a16:creationId xmlns:a16="http://schemas.microsoft.com/office/drawing/2014/main" id="{00000000-0008-0000-0800-0000F3000000}"/>
                </a:ext>
              </a:extLst>
            </xdr:cNvPr>
            <xdr:cNvSpPr/>
          </xdr:nvSpPr>
          <xdr:spPr>
            <a:xfrm>
              <a:off x="1105091" y="3858158"/>
              <a:ext cx="369018" cy="656191"/>
            </a:xfrm>
            <a:custGeom>
              <a:avLst/>
              <a:gdLst>
                <a:gd name="connsiteX0" fmla="*/ 1 w 369018"/>
                <a:gd name="connsiteY0" fmla="*/ 0 h 656191"/>
                <a:gd name="connsiteX1" fmla="*/ 82101 w 369018"/>
                <a:gd name="connsiteY1" fmla="*/ 204606 h 656191"/>
                <a:gd name="connsiteX2" fmla="*/ 325124 w 369018"/>
                <a:gd name="connsiteY2" fmla="*/ 604900 h 656191"/>
                <a:gd name="connsiteX3" fmla="*/ 369018 w 369018"/>
                <a:gd name="connsiteY3" fmla="*/ 656191 h 656191"/>
                <a:gd name="connsiteX4" fmla="*/ 369018 w 369018"/>
                <a:gd name="connsiteY4" fmla="*/ 656191 h 656191"/>
                <a:gd name="connsiteX5" fmla="*/ 325123 w 369018"/>
                <a:gd name="connsiteY5" fmla="*/ 604900 h 656191"/>
                <a:gd name="connsiteX6" fmla="*/ 82100 w 369018"/>
                <a:gd name="connsiteY6" fmla="*/ 204606 h 656191"/>
                <a:gd name="connsiteX7" fmla="*/ 0 w 369018"/>
                <a:gd name="connsiteY7" fmla="*/ 0 h 656191"/>
                <a:gd name="connsiteX8" fmla="*/ 1 w 369018"/>
                <a:gd name="connsiteY8" fmla="*/ 0 h 6561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9018" h="656191">
                  <a:moveTo>
                    <a:pt x="1" y="0"/>
                  </a:moveTo>
                  <a:lnTo>
                    <a:pt x="82101" y="204606"/>
                  </a:lnTo>
                  <a:cubicBezTo>
                    <a:pt x="148680" y="347199"/>
                    <a:pt x="230374" y="481318"/>
                    <a:pt x="325124" y="604900"/>
                  </a:cubicBezTo>
                  <a:lnTo>
                    <a:pt x="369018" y="656191"/>
                  </a:lnTo>
                  <a:lnTo>
                    <a:pt x="369018" y="656191"/>
                  </a:lnTo>
                  <a:lnTo>
                    <a:pt x="325123" y="604900"/>
                  </a:lnTo>
                  <a:cubicBezTo>
                    <a:pt x="230373" y="481318"/>
                    <a:pt x="148679" y="347199"/>
                    <a:pt x="82100" y="204606"/>
                  </a:cubicBezTo>
                  <a:lnTo>
                    <a:pt x="0" y="0"/>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4" name="AT.OU.3">
              <a:extLst>
                <a:ext uri="{FF2B5EF4-FFF2-40B4-BE49-F238E27FC236}">
                  <a16:creationId xmlns:a16="http://schemas.microsoft.com/office/drawing/2014/main" id="{00000000-0008-0000-0800-0000F4000000}"/>
                </a:ext>
              </a:extLst>
            </xdr:cNvPr>
            <xdr:cNvSpPr/>
          </xdr:nvSpPr>
          <xdr:spPr>
            <a:xfrm>
              <a:off x="1823513" y="3948704"/>
              <a:ext cx="667568" cy="658796"/>
            </a:xfrm>
            <a:custGeom>
              <a:avLst/>
              <a:gdLst>
                <a:gd name="connsiteX0" fmla="*/ 349402 w 667568"/>
                <a:gd name="connsiteY0" fmla="*/ 0 h 658796"/>
                <a:gd name="connsiteX1" fmla="*/ 409840 w 667568"/>
                <a:gd name="connsiteY1" fmla="*/ 70622 h 658796"/>
                <a:gd name="connsiteX2" fmla="*/ 617437 w 667568"/>
                <a:gd name="connsiteY2" fmla="*/ 246109 h 658796"/>
                <a:gd name="connsiteX3" fmla="*/ 667568 w 667568"/>
                <a:gd name="connsiteY3" fmla="*/ 276565 h 658796"/>
                <a:gd name="connsiteX4" fmla="*/ 430926 w 667568"/>
                <a:gd name="connsiteY4" fmla="*/ 658796 h 658796"/>
                <a:gd name="connsiteX5" fmla="*/ 365839 w 667568"/>
                <a:gd name="connsiteY5" fmla="*/ 619255 h 658796"/>
                <a:gd name="connsiteX6" fmla="*/ 84101 w 667568"/>
                <a:gd name="connsiteY6" fmla="*/ 381094 h 658796"/>
                <a:gd name="connsiteX7" fmla="*/ 0 w 667568"/>
                <a:gd name="connsiteY7" fmla="*/ 282821 h 658796"/>
                <a:gd name="connsiteX8" fmla="*/ 349402 w 667568"/>
                <a:gd name="connsiteY8" fmla="*/ 0 h 6587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67568" h="658796">
                  <a:moveTo>
                    <a:pt x="349402" y="0"/>
                  </a:moveTo>
                  <a:lnTo>
                    <a:pt x="409840" y="70622"/>
                  </a:lnTo>
                  <a:cubicBezTo>
                    <a:pt x="472426" y="136266"/>
                    <a:pt x="542026" y="195162"/>
                    <a:pt x="617437" y="246109"/>
                  </a:cubicBezTo>
                  <a:lnTo>
                    <a:pt x="667568" y="276565"/>
                  </a:lnTo>
                  <a:lnTo>
                    <a:pt x="430926" y="658796"/>
                  </a:lnTo>
                  <a:lnTo>
                    <a:pt x="365839" y="619255"/>
                  </a:lnTo>
                  <a:cubicBezTo>
                    <a:pt x="263495" y="550113"/>
                    <a:pt x="169038" y="470182"/>
                    <a:pt x="84101" y="381094"/>
                  </a:cubicBezTo>
                  <a:lnTo>
                    <a:pt x="0" y="282821"/>
                  </a:lnTo>
                  <a:lnTo>
                    <a:pt x="34940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5" name="AT.OU.4">
              <a:extLst>
                <a:ext uri="{FF2B5EF4-FFF2-40B4-BE49-F238E27FC236}">
                  <a16:creationId xmlns:a16="http://schemas.microsoft.com/office/drawing/2014/main" id="{00000000-0008-0000-0800-0000F5000000}"/>
                </a:ext>
              </a:extLst>
            </xdr:cNvPr>
            <xdr:cNvSpPr/>
          </xdr:nvSpPr>
          <xdr:spPr>
            <a:xfrm>
              <a:off x="1474109" y="4231527"/>
              <a:ext cx="780330" cy="758207"/>
            </a:xfrm>
            <a:custGeom>
              <a:avLst/>
              <a:gdLst>
                <a:gd name="connsiteX0" fmla="*/ 349403 w 780330"/>
                <a:gd name="connsiteY0" fmla="*/ 0 h 758207"/>
                <a:gd name="connsiteX1" fmla="*/ 433504 w 780330"/>
                <a:gd name="connsiteY1" fmla="*/ 98273 h 758207"/>
                <a:gd name="connsiteX2" fmla="*/ 715242 w 780330"/>
                <a:gd name="connsiteY2" fmla="*/ 336434 h 758207"/>
                <a:gd name="connsiteX3" fmla="*/ 780329 w 780330"/>
                <a:gd name="connsiteY3" fmla="*/ 375975 h 758207"/>
                <a:gd name="connsiteX4" fmla="*/ 780330 w 780330"/>
                <a:gd name="connsiteY4" fmla="*/ 375974 h 758207"/>
                <a:gd name="connsiteX5" fmla="*/ 780330 w 780330"/>
                <a:gd name="connsiteY5" fmla="*/ 375974 h 758207"/>
                <a:gd name="connsiteX6" fmla="*/ 543686 w 780330"/>
                <a:gd name="connsiteY6" fmla="*/ 758207 h 758207"/>
                <a:gd name="connsiteX7" fmla="*/ 463643 w 780330"/>
                <a:gd name="connsiteY7" fmla="*/ 709580 h 758207"/>
                <a:gd name="connsiteX8" fmla="*/ 107764 w 780330"/>
                <a:gd name="connsiteY8" fmla="*/ 408745 h 758207"/>
                <a:gd name="connsiteX9" fmla="*/ 0 w 780330"/>
                <a:gd name="connsiteY9" fmla="*/ 282822 h 758207"/>
                <a:gd name="connsiteX10" fmla="*/ 349403 w 780330"/>
                <a:gd name="connsiteY10" fmla="*/ 0 h 758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330" h="758207">
                  <a:moveTo>
                    <a:pt x="349403" y="0"/>
                  </a:moveTo>
                  <a:lnTo>
                    <a:pt x="433504" y="98273"/>
                  </a:lnTo>
                  <a:cubicBezTo>
                    <a:pt x="518441" y="187361"/>
                    <a:pt x="612898" y="267292"/>
                    <a:pt x="715242" y="336434"/>
                  </a:cubicBezTo>
                  <a:lnTo>
                    <a:pt x="780329" y="375975"/>
                  </a:lnTo>
                  <a:lnTo>
                    <a:pt x="780330" y="375974"/>
                  </a:lnTo>
                  <a:lnTo>
                    <a:pt x="780330" y="375974"/>
                  </a:lnTo>
                  <a:lnTo>
                    <a:pt x="543686" y="758207"/>
                  </a:lnTo>
                  <a:lnTo>
                    <a:pt x="463643" y="709580"/>
                  </a:lnTo>
                  <a:cubicBezTo>
                    <a:pt x="334366" y="622242"/>
                    <a:pt x="215053" y="521277"/>
                    <a:pt x="107764" y="408745"/>
                  </a:cubicBezTo>
                  <a:lnTo>
                    <a:pt x="0" y="282822"/>
                  </a:lnTo>
                  <a:lnTo>
                    <a:pt x="34940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6" name="AT.OU.5">
              <a:extLst>
                <a:ext uri="{FF2B5EF4-FFF2-40B4-BE49-F238E27FC236}">
                  <a16:creationId xmlns:a16="http://schemas.microsoft.com/office/drawing/2014/main" id="{00000000-0008-0000-0800-0000F6000000}"/>
                </a:ext>
              </a:extLst>
            </xdr:cNvPr>
            <xdr:cNvSpPr/>
          </xdr:nvSpPr>
          <xdr:spPr>
            <a:xfrm>
              <a:off x="1054824" y="4514349"/>
              <a:ext cx="962970" cy="934065"/>
            </a:xfrm>
            <a:custGeom>
              <a:avLst/>
              <a:gdLst>
                <a:gd name="connsiteX0" fmla="*/ 419285 w 962970"/>
                <a:gd name="connsiteY0" fmla="*/ 0 h 934065"/>
                <a:gd name="connsiteX1" fmla="*/ 527048 w 962970"/>
                <a:gd name="connsiteY1" fmla="*/ 125923 h 934065"/>
                <a:gd name="connsiteX2" fmla="*/ 882927 w 962970"/>
                <a:gd name="connsiteY2" fmla="*/ 426758 h 934065"/>
                <a:gd name="connsiteX3" fmla="*/ 962970 w 962970"/>
                <a:gd name="connsiteY3" fmla="*/ 475385 h 934065"/>
                <a:gd name="connsiteX4" fmla="*/ 678998 w 962970"/>
                <a:gd name="connsiteY4" fmla="*/ 934065 h 934065"/>
                <a:gd name="connsiteX5" fmla="*/ 581008 w 962970"/>
                <a:gd name="connsiteY5" fmla="*/ 874534 h 934065"/>
                <a:gd name="connsiteX6" fmla="*/ 136158 w 962970"/>
                <a:gd name="connsiteY6" fmla="*/ 498491 h 934065"/>
                <a:gd name="connsiteX7" fmla="*/ 0 w 962970"/>
                <a:gd name="connsiteY7" fmla="*/ 339388 h 934065"/>
                <a:gd name="connsiteX8" fmla="*/ 419285 w 962970"/>
                <a:gd name="connsiteY8" fmla="*/ 0 h 934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62970" h="934065">
                  <a:moveTo>
                    <a:pt x="419285" y="0"/>
                  </a:moveTo>
                  <a:lnTo>
                    <a:pt x="527048" y="125923"/>
                  </a:lnTo>
                  <a:cubicBezTo>
                    <a:pt x="634337" y="238455"/>
                    <a:pt x="753650" y="339420"/>
                    <a:pt x="882927" y="426758"/>
                  </a:cubicBezTo>
                  <a:lnTo>
                    <a:pt x="962970" y="475385"/>
                  </a:lnTo>
                  <a:lnTo>
                    <a:pt x="678998" y="934065"/>
                  </a:lnTo>
                  <a:lnTo>
                    <a:pt x="581008" y="874534"/>
                  </a:lnTo>
                  <a:cubicBezTo>
                    <a:pt x="419412" y="765362"/>
                    <a:pt x="270270" y="639156"/>
                    <a:pt x="136158" y="498491"/>
                  </a:cubicBezTo>
                  <a:lnTo>
                    <a:pt x="0" y="339388"/>
                  </a:lnTo>
                  <a:lnTo>
                    <a:pt x="41928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7" name="Freeform 246">
              <a:extLst>
                <a:ext uri="{FF2B5EF4-FFF2-40B4-BE49-F238E27FC236}">
                  <a16:creationId xmlns:a16="http://schemas.microsoft.com/office/drawing/2014/main" id="{00000000-0008-0000-0800-0000F7000000}"/>
                </a:ext>
              </a:extLst>
            </xdr:cNvPr>
            <xdr:cNvSpPr/>
          </xdr:nvSpPr>
          <xdr:spPr>
            <a:xfrm>
              <a:off x="4289573" y="1320298"/>
              <a:ext cx="537432" cy="480070"/>
            </a:xfrm>
            <a:custGeom>
              <a:avLst/>
              <a:gdLst>
                <a:gd name="connsiteX0" fmla="*/ 0 w 537432"/>
                <a:gd name="connsiteY0" fmla="*/ 0 h 480070"/>
                <a:gd name="connsiteX1" fmla="*/ 63533 w 537432"/>
                <a:gd name="connsiteY1" fmla="*/ 38597 h 480070"/>
                <a:gd name="connsiteX2" fmla="*/ 454727 w 537432"/>
                <a:gd name="connsiteY2" fmla="*/ 377368 h 480070"/>
                <a:gd name="connsiteX3" fmla="*/ 537432 w 537432"/>
                <a:gd name="connsiteY3" fmla="*/ 480070 h 480070"/>
                <a:gd name="connsiteX4" fmla="*/ 537432 w 537432"/>
                <a:gd name="connsiteY4" fmla="*/ 480070 h 480070"/>
                <a:gd name="connsiteX5" fmla="*/ 454726 w 537432"/>
                <a:gd name="connsiteY5" fmla="*/ 377368 h 480070"/>
                <a:gd name="connsiteX6" fmla="*/ 63532 w 537432"/>
                <a:gd name="connsiteY6" fmla="*/ 38597 h 480070"/>
                <a:gd name="connsiteX7" fmla="*/ 0 w 537432"/>
                <a:gd name="connsiteY7" fmla="*/ 0 h 480070"/>
                <a:gd name="connsiteX8" fmla="*/ 0 w 537432"/>
                <a:gd name="connsiteY8" fmla="*/ 0 h 4800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37432" h="480070">
                  <a:moveTo>
                    <a:pt x="0" y="0"/>
                  </a:moveTo>
                  <a:lnTo>
                    <a:pt x="63533" y="38597"/>
                  </a:lnTo>
                  <a:cubicBezTo>
                    <a:pt x="207174" y="135639"/>
                    <a:pt x="338515" y="249505"/>
                    <a:pt x="454727" y="377368"/>
                  </a:cubicBezTo>
                  <a:lnTo>
                    <a:pt x="537432" y="480070"/>
                  </a:lnTo>
                  <a:lnTo>
                    <a:pt x="537432" y="480070"/>
                  </a:lnTo>
                  <a:lnTo>
                    <a:pt x="454726" y="377368"/>
                  </a:lnTo>
                  <a:cubicBezTo>
                    <a:pt x="338514" y="249505"/>
                    <a:pt x="207173" y="135639"/>
                    <a:pt x="63532" y="38597"/>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8" name="CS.AT.5">
              <a:extLst>
                <a:ext uri="{FF2B5EF4-FFF2-40B4-BE49-F238E27FC236}">
                  <a16:creationId xmlns:a16="http://schemas.microsoft.com/office/drawing/2014/main" id="{00000000-0008-0000-0800-0000F8000000}"/>
                </a:ext>
              </a:extLst>
            </xdr:cNvPr>
            <xdr:cNvSpPr/>
          </xdr:nvSpPr>
          <xdr:spPr>
            <a:xfrm>
              <a:off x="4827006" y="1458183"/>
              <a:ext cx="877087" cy="1004205"/>
            </a:xfrm>
            <a:custGeom>
              <a:avLst/>
              <a:gdLst>
                <a:gd name="connsiteX0" fmla="*/ 422742 w 877087"/>
                <a:gd name="connsiteY0" fmla="*/ 0 h 1004205"/>
                <a:gd name="connsiteX1" fmla="*/ 520288 w 877087"/>
                <a:gd name="connsiteY1" fmla="*/ 128823 h 1004205"/>
                <a:gd name="connsiteX2" fmla="*/ 831142 w 877087"/>
                <a:gd name="connsiteY2" fmla="*/ 701797 h 1004205"/>
                <a:gd name="connsiteX3" fmla="*/ 877087 w 877087"/>
                <a:gd name="connsiteY3" fmla="*/ 829736 h 1004205"/>
                <a:gd name="connsiteX4" fmla="*/ 366092 w 877087"/>
                <a:gd name="connsiteY4" fmla="*/ 1004205 h 1004205"/>
                <a:gd name="connsiteX5" fmla="*/ 328599 w 877087"/>
                <a:gd name="connsiteY5" fmla="*/ 899801 h 1004205"/>
                <a:gd name="connsiteX6" fmla="*/ 79915 w 877087"/>
                <a:gd name="connsiteY6" fmla="*/ 441422 h 1004205"/>
                <a:gd name="connsiteX7" fmla="*/ 0 w 877087"/>
                <a:gd name="connsiteY7" fmla="*/ 342186 h 1004205"/>
                <a:gd name="connsiteX8" fmla="*/ 422742 w 877087"/>
                <a:gd name="connsiteY8" fmla="*/ 0 h 10042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77087" h="1004205">
                  <a:moveTo>
                    <a:pt x="422742" y="0"/>
                  </a:moveTo>
                  <a:lnTo>
                    <a:pt x="520288" y="128823"/>
                  </a:lnTo>
                  <a:cubicBezTo>
                    <a:pt x="645761" y="305263"/>
                    <a:pt x="750557" y="497433"/>
                    <a:pt x="831142" y="701797"/>
                  </a:cubicBezTo>
                  <a:lnTo>
                    <a:pt x="877087" y="829736"/>
                  </a:lnTo>
                  <a:lnTo>
                    <a:pt x="366092" y="1004205"/>
                  </a:lnTo>
                  <a:lnTo>
                    <a:pt x="328599" y="899801"/>
                  </a:lnTo>
                  <a:cubicBezTo>
                    <a:pt x="264131" y="736310"/>
                    <a:pt x="180294" y="582574"/>
                    <a:pt x="79915" y="441422"/>
                  </a:cubicBezTo>
                  <a:lnTo>
                    <a:pt x="0" y="342186"/>
                  </a:lnTo>
                  <a:lnTo>
                    <a:pt x="42274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9" name="Freeform 248">
              <a:extLst>
                <a:ext uri="{FF2B5EF4-FFF2-40B4-BE49-F238E27FC236}">
                  <a16:creationId xmlns:a16="http://schemas.microsoft.com/office/drawing/2014/main" id="{00000000-0008-0000-0800-0000F9000000}"/>
                </a:ext>
              </a:extLst>
            </xdr:cNvPr>
            <xdr:cNvSpPr/>
          </xdr:nvSpPr>
          <xdr:spPr>
            <a:xfrm>
              <a:off x="3816287" y="2084764"/>
              <a:ext cx="261817" cy="218040"/>
            </a:xfrm>
            <a:custGeom>
              <a:avLst/>
              <a:gdLst>
                <a:gd name="connsiteX0" fmla="*/ 0 w 261817"/>
                <a:gd name="connsiteY0" fmla="*/ 0 h 218040"/>
                <a:gd name="connsiteX1" fmla="*/ 33620 w 261817"/>
                <a:gd name="connsiteY1" fmla="*/ 20424 h 218040"/>
                <a:gd name="connsiteX2" fmla="*/ 261817 w 261817"/>
                <a:gd name="connsiteY2" fmla="*/ 218040 h 218040"/>
                <a:gd name="connsiteX3" fmla="*/ 261817 w 261817"/>
                <a:gd name="connsiteY3" fmla="*/ 218040 h 218040"/>
                <a:gd name="connsiteX4" fmla="*/ 153719 w 261817"/>
                <a:gd name="connsiteY4" fmla="*/ 112491 h 218040"/>
                <a:gd name="connsiteX5" fmla="*/ 33621 w 261817"/>
                <a:gd name="connsiteY5" fmla="*/ 20425 h 218040"/>
                <a:gd name="connsiteX6" fmla="*/ 0 w 261817"/>
                <a:gd name="connsiteY6" fmla="*/ 0 h 218040"/>
                <a:gd name="connsiteX7" fmla="*/ 0 w 261817"/>
                <a:gd name="connsiteY7" fmla="*/ 0 h 2180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1817" h="218040">
                  <a:moveTo>
                    <a:pt x="0" y="0"/>
                  </a:moveTo>
                  <a:lnTo>
                    <a:pt x="33620" y="20424"/>
                  </a:lnTo>
                  <a:cubicBezTo>
                    <a:pt x="117411" y="77032"/>
                    <a:pt x="194026" y="143453"/>
                    <a:pt x="261817" y="218040"/>
                  </a:cubicBezTo>
                  <a:lnTo>
                    <a:pt x="261817" y="218040"/>
                  </a:lnTo>
                  <a:lnTo>
                    <a:pt x="153719" y="112491"/>
                  </a:lnTo>
                  <a:cubicBezTo>
                    <a:pt x="115618" y="79486"/>
                    <a:pt x="75516" y="48729"/>
                    <a:pt x="33621" y="20425"/>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0" name="Freeform 249">
              <a:extLst>
                <a:ext uri="{FF2B5EF4-FFF2-40B4-BE49-F238E27FC236}">
                  <a16:creationId xmlns:a16="http://schemas.microsoft.com/office/drawing/2014/main" id="{00000000-0008-0000-0800-0000FA000000}"/>
                </a:ext>
              </a:extLst>
            </xdr:cNvPr>
            <xdr:cNvSpPr/>
          </xdr:nvSpPr>
          <xdr:spPr>
            <a:xfrm>
              <a:off x="4078103" y="2302805"/>
              <a:ext cx="50584" cy="62813"/>
            </a:xfrm>
            <a:custGeom>
              <a:avLst/>
              <a:gdLst>
                <a:gd name="connsiteX0" fmla="*/ 0 w 50584"/>
                <a:gd name="connsiteY0" fmla="*/ 0 h 62813"/>
                <a:gd name="connsiteX1" fmla="*/ 1 w 50584"/>
                <a:gd name="connsiteY1" fmla="*/ 1 h 62813"/>
                <a:gd name="connsiteX2" fmla="*/ 50584 w 50584"/>
                <a:gd name="connsiteY2" fmla="*/ 62813 h 62813"/>
                <a:gd name="connsiteX3" fmla="*/ 50584 w 50584"/>
                <a:gd name="connsiteY3" fmla="*/ 62813 h 62813"/>
                <a:gd name="connsiteX4" fmla="*/ 0 w 50584"/>
                <a:gd name="connsiteY4" fmla="*/ 0 h 6281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584" h="62813">
                  <a:moveTo>
                    <a:pt x="0" y="0"/>
                  </a:moveTo>
                  <a:lnTo>
                    <a:pt x="1" y="1"/>
                  </a:lnTo>
                  <a:lnTo>
                    <a:pt x="50584" y="62813"/>
                  </a:lnTo>
                  <a:lnTo>
                    <a:pt x="50584" y="62813"/>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1" name="CS.AT.2">
              <a:extLst>
                <a:ext uri="{FF2B5EF4-FFF2-40B4-BE49-F238E27FC236}">
                  <a16:creationId xmlns:a16="http://schemas.microsoft.com/office/drawing/2014/main" id="{00000000-0008-0000-0800-0000FB000000}"/>
                </a:ext>
              </a:extLst>
            </xdr:cNvPr>
            <xdr:cNvSpPr/>
          </xdr:nvSpPr>
          <xdr:spPr>
            <a:xfrm>
              <a:off x="3779527" y="2365618"/>
              <a:ext cx="559876" cy="533429"/>
            </a:xfrm>
            <a:custGeom>
              <a:avLst/>
              <a:gdLst>
                <a:gd name="connsiteX0" fmla="*/ 349160 w 559876"/>
                <a:gd name="connsiteY0" fmla="*/ 0 h 533429"/>
                <a:gd name="connsiteX1" fmla="*/ 393438 w 559876"/>
                <a:gd name="connsiteY1" fmla="*/ 54984 h 533429"/>
                <a:gd name="connsiteX2" fmla="*/ 538503 w 559876"/>
                <a:gd name="connsiteY2" fmla="*/ 322372 h 533429"/>
                <a:gd name="connsiteX3" fmla="*/ 559876 w 559876"/>
                <a:gd name="connsiteY3" fmla="*/ 388247 h 533429"/>
                <a:gd name="connsiteX4" fmla="*/ 134659 w 559876"/>
                <a:gd name="connsiteY4" fmla="*/ 533429 h 533429"/>
                <a:gd name="connsiteX5" fmla="*/ 119718 w 559876"/>
                <a:gd name="connsiteY5" fmla="*/ 487377 h 533429"/>
                <a:gd name="connsiteX6" fmla="*/ 26461 w 559876"/>
                <a:gd name="connsiteY6" fmla="*/ 315485 h 533429"/>
                <a:gd name="connsiteX7" fmla="*/ 0 w 559876"/>
                <a:gd name="connsiteY7" fmla="*/ 282625 h 533429"/>
                <a:gd name="connsiteX8" fmla="*/ 349160 w 559876"/>
                <a:gd name="connsiteY8" fmla="*/ 0 h 5334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59876" h="533429">
                  <a:moveTo>
                    <a:pt x="349160" y="0"/>
                  </a:moveTo>
                  <a:lnTo>
                    <a:pt x="393438" y="54984"/>
                  </a:lnTo>
                  <a:cubicBezTo>
                    <a:pt x="451992" y="137323"/>
                    <a:pt x="500897" y="227002"/>
                    <a:pt x="538503" y="322372"/>
                  </a:cubicBezTo>
                  <a:lnTo>
                    <a:pt x="559876" y="388247"/>
                  </a:lnTo>
                  <a:lnTo>
                    <a:pt x="134659" y="533429"/>
                  </a:lnTo>
                  <a:lnTo>
                    <a:pt x="119718" y="487377"/>
                  </a:lnTo>
                  <a:cubicBezTo>
                    <a:pt x="95542" y="426068"/>
                    <a:pt x="64103" y="368417"/>
                    <a:pt x="26461" y="315485"/>
                  </a:cubicBezTo>
                  <a:lnTo>
                    <a:pt x="0" y="282625"/>
                  </a:lnTo>
                  <a:lnTo>
                    <a:pt x="34916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2" name="Freeform 251">
              <a:extLst>
                <a:ext uri="{FF2B5EF4-FFF2-40B4-BE49-F238E27FC236}">
                  <a16:creationId xmlns:a16="http://schemas.microsoft.com/office/drawing/2014/main" id="{00000000-0008-0000-0800-0000FC000000}"/>
                </a:ext>
              </a:extLst>
            </xdr:cNvPr>
            <xdr:cNvSpPr/>
          </xdr:nvSpPr>
          <xdr:spPr>
            <a:xfrm>
              <a:off x="3745005" y="2605374"/>
              <a:ext cx="34522" cy="42868"/>
            </a:xfrm>
            <a:custGeom>
              <a:avLst/>
              <a:gdLst>
                <a:gd name="connsiteX0" fmla="*/ 0 w 34522"/>
                <a:gd name="connsiteY0" fmla="*/ 0 h 42868"/>
                <a:gd name="connsiteX1" fmla="*/ 1 w 34522"/>
                <a:gd name="connsiteY1" fmla="*/ 1 h 42868"/>
                <a:gd name="connsiteX2" fmla="*/ 34522 w 34522"/>
                <a:gd name="connsiteY2" fmla="*/ 42868 h 42868"/>
                <a:gd name="connsiteX3" fmla="*/ 34522 w 34522"/>
                <a:gd name="connsiteY3" fmla="*/ 42868 h 42868"/>
                <a:gd name="connsiteX4" fmla="*/ 0 w 34522"/>
                <a:gd name="connsiteY4" fmla="*/ 0 h 428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4522" h="42868">
                  <a:moveTo>
                    <a:pt x="0" y="0"/>
                  </a:moveTo>
                  <a:lnTo>
                    <a:pt x="1" y="1"/>
                  </a:lnTo>
                  <a:lnTo>
                    <a:pt x="34522" y="42868"/>
                  </a:lnTo>
                  <a:lnTo>
                    <a:pt x="34522" y="42868"/>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3" name="CS.AT.1">
              <a:extLst>
                <a:ext uri="{FF2B5EF4-FFF2-40B4-BE49-F238E27FC236}">
                  <a16:creationId xmlns:a16="http://schemas.microsoft.com/office/drawing/2014/main" id="{00000000-0008-0000-0800-0000FD000000}"/>
                </a:ext>
              </a:extLst>
            </xdr:cNvPr>
            <xdr:cNvSpPr/>
          </xdr:nvSpPr>
          <xdr:spPr>
            <a:xfrm>
              <a:off x="3151687" y="2648242"/>
              <a:ext cx="762499" cy="510946"/>
            </a:xfrm>
            <a:custGeom>
              <a:avLst/>
              <a:gdLst>
                <a:gd name="connsiteX0" fmla="*/ 627841 w 762499"/>
                <a:gd name="connsiteY0" fmla="*/ 0 h 510946"/>
                <a:gd name="connsiteX1" fmla="*/ 654301 w 762499"/>
                <a:gd name="connsiteY1" fmla="*/ 32859 h 510946"/>
                <a:gd name="connsiteX2" fmla="*/ 747558 w 762499"/>
                <a:gd name="connsiteY2" fmla="*/ 204751 h 510946"/>
                <a:gd name="connsiteX3" fmla="*/ 762499 w 762499"/>
                <a:gd name="connsiteY3" fmla="*/ 250805 h 510946"/>
                <a:gd name="connsiteX4" fmla="*/ 584 w 762499"/>
                <a:gd name="connsiteY4" fmla="*/ 510946 h 510946"/>
                <a:gd name="connsiteX5" fmla="*/ 0 w 762499"/>
                <a:gd name="connsiteY5" fmla="*/ 510002 h 510946"/>
                <a:gd name="connsiteX6" fmla="*/ 2234 w 762499"/>
                <a:gd name="connsiteY6" fmla="*/ 506393 h 510946"/>
                <a:gd name="connsiteX7" fmla="*/ 627841 w 762499"/>
                <a:gd name="connsiteY7" fmla="*/ 0 h 5109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62499" h="510946">
                  <a:moveTo>
                    <a:pt x="627841" y="0"/>
                  </a:moveTo>
                  <a:lnTo>
                    <a:pt x="654301" y="32859"/>
                  </a:lnTo>
                  <a:cubicBezTo>
                    <a:pt x="691943" y="85791"/>
                    <a:pt x="723382" y="143442"/>
                    <a:pt x="747558" y="204751"/>
                  </a:cubicBezTo>
                  <a:lnTo>
                    <a:pt x="762499" y="250805"/>
                  </a:lnTo>
                  <a:lnTo>
                    <a:pt x="584" y="510946"/>
                  </a:lnTo>
                  <a:lnTo>
                    <a:pt x="0" y="510002"/>
                  </a:lnTo>
                  <a:lnTo>
                    <a:pt x="2234" y="506393"/>
                  </a:lnTo>
                  <a:lnTo>
                    <a:pt x="62784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4" name="Freeform 253">
              <a:extLst>
                <a:ext uri="{FF2B5EF4-FFF2-40B4-BE49-F238E27FC236}">
                  <a16:creationId xmlns:a16="http://schemas.microsoft.com/office/drawing/2014/main" id="{00000000-0008-0000-0800-0000FE000000}"/>
                </a:ext>
              </a:extLst>
            </xdr:cNvPr>
            <xdr:cNvSpPr/>
          </xdr:nvSpPr>
          <xdr:spPr>
            <a:xfrm>
              <a:off x="3914185" y="2899047"/>
              <a:ext cx="41244" cy="262811"/>
            </a:xfrm>
            <a:custGeom>
              <a:avLst/>
              <a:gdLst>
                <a:gd name="connsiteX0" fmla="*/ 1 w 41244"/>
                <a:gd name="connsiteY0" fmla="*/ 0 h 262811"/>
                <a:gd name="connsiteX1" fmla="*/ 15743 w 41244"/>
                <a:gd name="connsiteY1" fmla="*/ 48523 h 262811"/>
                <a:gd name="connsiteX2" fmla="*/ 41244 w 41244"/>
                <a:gd name="connsiteY2" fmla="*/ 250955 h 262811"/>
                <a:gd name="connsiteX3" fmla="*/ 40646 w 41244"/>
                <a:gd name="connsiteY3" fmla="*/ 262811 h 262811"/>
                <a:gd name="connsiteX4" fmla="*/ 40645 w 41244"/>
                <a:gd name="connsiteY4" fmla="*/ 262811 h 262811"/>
                <a:gd name="connsiteX5" fmla="*/ 41243 w 41244"/>
                <a:gd name="connsiteY5" fmla="*/ 250954 h 262811"/>
                <a:gd name="connsiteX6" fmla="*/ 15742 w 41244"/>
                <a:gd name="connsiteY6" fmla="*/ 48522 h 262811"/>
                <a:gd name="connsiteX7" fmla="*/ 0 w 41244"/>
                <a:gd name="connsiteY7" fmla="*/ 1 h 262811"/>
                <a:gd name="connsiteX8" fmla="*/ 1 w 41244"/>
                <a:gd name="connsiteY8" fmla="*/ 0 h 262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1244" h="262811">
                  <a:moveTo>
                    <a:pt x="1" y="0"/>
                  </a:moveTo>
                  <a:lnTo>
                    <a:pt x="15743" y="48523"/>
                  </a:lnTo>
                  <a:cubicBezTo>
                    <a:pt x="32390" y="113225"/>
                    <a:pt x="41244" y="181056"/>
                    <a:pt x="41244" y="250955"/>
                  </a:cubicBezTo>
                  <a:lnTo>
                    <a:pt x="40646" y="262811"/>
                  </a:lnTo>
                  <a:lnTo>
                    <a:pt x="40645" y="262811"/>
                  </a:lnTo>
                  <a:lnTo>
                    <a:pt x="41243" y="250954"/>
                  </a:lnTo>
                  <a:cubicBezTo>
                    <a:pt x="41243" y="181055"/>
                    <a:pt x="32389" y="113224"/>
                    <a:pt x="15742" y="48522"/>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5" name="Freeform 254">
              <a:extLst>
                <a:ext uri="{FF2B5EF4-FFF2-40B4-BE49-F238E27FC236}">
                  <a16:creationId xmlns:a16="http://schemas.microsoft.com/office/drawing/2014/main" id="{00000000-0008-0000-0800-0000FF000000}"/>
                </a:ext>
              </a:extLst>
            </xdr:cNvPr>
            <xdr:cNvSpPr/>
          </xdr:nvSpPr>
          <xdr:spPr>
            <a:xfrm>
              <a:off x="1435882" y="3158970"/>
              <a:ext cx="95129" cy="553766"/>
            </a:xfrm>
            <a:custGeom>
              <a:avLst/>
              <a:gdLst>
                <a:gd name="connsiteX0" fmla="*/ 0 w 95129"/>
                <a:gd name="connsiteY0" fmla="*/ 0 h 553766"/>
                <a:gd name="connsiteX1" fmla="*/ 1 w 95129"/>
                <a:gd name="connsiteY1" fmla="*/ 0 h 553766"/>
                <a:gd name="connsiteX2" fmla="*/ 8377 w 95129"/>
                <a:gd name="connsiteY2" fmla="*/ 165868 h 553766"/>
                <a:gd name="connsiteX3" fmla="*/ 89395 w 95129"/>
                <a:gd name="connsiteY3" fmla="*/ 539477 h 553766"/>
                <a:gd name="connsiteX4" fmla="*/ 95129 w 95129"/>
                <a:gd name="connsiteY4" fmla="*/ 553766 h 553766"/>
                <a:gd name="connsiteX5" fmla="*/ 95127 w 95129"/>
                <a:gd name="connsiteY5" fmla="*/ 553766 h 553766"/>
                <a:gd name="connsiteX6" fmla="*/ 89394 w 95129"/>
                <a:gd name="connsiteY6" fmla="*/ 539478 h 553766"/>
                <a:gd name="connsiteX7" fmla="*/ 8376 w 95129"/>
                <a:gd name="connsiteY7" fmla="*/ 165869 h 553766"/>
                <a:gd name="connsiteX8" fmla="*/ 0 w 95129"/>
                <a:gd name="connsiteY8" fmla="*/ 0 h 5537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5129" h="553766">
                  <a:moveTo>
                    <a:pt x="0" y="0"/>
                  </a:moveTo>
                  <a:lnTo>
                    <a:pt x="1" y="0"/>
                  </a:lnTo>
                  <a:lnTo>
                    <a:pt x="8377" y="165868"/>
                  </a:lnTo>
                  <a:cubicBezTo>
                    <a:pt x="21512" y="295210"/>
                    <a:pt x="49062" y="420290"/>
                    <a:pt x="89395" y="539477"/>
                  </a:cubicBezTo>
                  <a:lnTo>
                    <a:pt x="95129" y="553766"/>
                  </a:lnTo>
                  <a:lnTo>
                    <a:pt x="95127" y="553766"/>
                  </a:lnTo>
                  <a:lnTo>
                    <a:pt x="89394" y="539478"/>
                  </a:lnTo>
                  <a:cubicBezTo>
                    <a:pt x="49061" y="420291"/>
                    <a:pt x="21511" y="295211"/>
                    <a:pt x="8376" y="165869"/>
                  </a:cubicBez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6" name="Freeform 255">
              <a:extLst>
                <a:ext uri="{FF2B5EF4-FFF2-40B4-BE49-F238E27FC236}">
                  <a16:creationId xmlns:a16="http://schemas.microsoft.com/office/drawing/2014/main" id="{00000000-0008-0000-0800-000000010000}"/>
                </a:ext>
              </a:extLst>
            </xdr:cNvPr>
            <xdr:cNvSpPr/>
          </xdr:nvSpPr>
          <xdr:spPr>
            <a:xfrm>
              <a:off x="2335934" y="3160002"/>
              <a:ext cx="46911" cy="261892"/>
            </a:xfrm>
            <a:custGeom>
              <a:avLst/>
              <a:gdLst>
                <a:gd name="connsiteX0" fmla="*/ 0 w 46911"/>
                <a:gd name="connsiteY0" fmla="*/ 0 h 261892"/>
                <a:gd name="connsiteX1" fmla="*/ 1 w 46911"/>
                <a:gd name="connsiteY1" fmla="*/ 0 h 261892"/>
                <a:gd name="connsiteX2" fmla="*/ 3678 w 46911"/>
                <a:gd name="connsiteY2" fmla="*/ 72817 h 261892"/>
                <a:gd name="connsiteX3" fmla="*/ 42055 w 46911"/>
                <a:gd name="connsiteY3" fmla="*/ 249790 h 261892"/>
                <a:gd name="connsiteX4" fmla="*/ 46911 w 46911"/>
                <a:gd name="connsiteY4" fmla="*/ 261891 h 261892"/>
                <a:gd name="connsiteX5" fmla="*/ 46910 w 46911"/>
                <a:gd name="connsiteY5" fmla="*/ 261892 h 261892"/>
                <a:gd name="connsiteX6" fmla="*/ 42054 w 46911"/>
                <a:gd name="connsiteY6" fmla="*/ 249790 h 261892"/>
                <a:gd name="connsiteX7" fmla="*/ 3677 w 46911"/>
                <a:gd name="connsiteY7" fmla="*/ 72817 h 261892"/>
                <a:gd name="connsiteX8" fmla="*/ 0 w 46911"/>
                <a:gd name="connsiteY8" fmla="*/ 0 h 2618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6911" h="261892">
                  <a:moveTo>
                    <a:pt x="0" y="0"/>
                  </a:moveTo>
                  <a:lnTo>
                    <a:pt x="1" y="0"/>
                  </a:lnTo>
                  <a:lnTo>
                    <a:pt x="3678" y="72817"/>
                  </a:lnTo>
                  <a:cubicBezTo>
                    <a:pt x="9900" y="134084"/>
                    <a:pt x="22950" y="193333"/>
                    <a:pt x="42055" y="249790"/>
                  </a:cubicBezTo>
                  <a:lnTo>
                    <a:pt x="46911" y="261891"/>
                  </a:lnTo>
                  <a:lnTo>
                    <a:pt x="46910" y="261892"/>
                  </a:lnTo>
                  <a:lnTo>
                    <a:pt x="42054" y="249790"/>
                  </a:lnTo>
                  <a:cubicBezTo>
                    <a:pt x="22949" y="193333"/>
                    <a:pt x="9899" y="134084"/>
                    <a:pt x="3677" y="72817"/>
                  </a:cubicBez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7" name="Freeform 256">
              <a:extLst>
                <a:ext uri="{FF2B5EF4-FFF2-40B4-BE49-F238E27FC236}">
                  <a16:creationId xmlns:a16="http://schemas.microsoft.com/office/drawing/2014/main" id="{00000000-0008-0000-0800-000001010000}"/>
                </a:ext>
              </a:extLst>
            </xdr:cNvPr>
            <xdr:cNvSpPr/>
          </xdr:nvSpPr>
          <xdr:spPr>
            <a:xfrm>
              <a:off x="3145398" y="3160932"/>
              <a:ext cx="1765" cy="603"/>
            </a:xfrm>
            <a:custGeom>
              <a:avLst/>
              <a:gdLst>
                <a:gd name="connsiteX0" fmla="*/ 746 w 1765"/>
                <a:gd name="connsiteY0" fmla="*/ 0 h 603"/>
                <a:gd name="connsiteX1" fmla="*/ 1765 w 1765"/>
                <a:gd name="connsiteY1" fmla="*/ 1 h 603"/>
                <a:gd name="connsiteX2" fmla="*/ 0 w 1765"/>
                <a:gd name="connsiteY2" fmla="*/ 603 h 603"/>
                <a:gd name="connsiteX3" fmla="*/ 746 w 1765"/>
                <a:gd name="connsiteY3" fmla="*/ 0 h 603"/>
              </a:gdLst>
              <a:ahLst/>
              <a:cxnLst>
                <a:cxn ang="0">
                  <a:pos x="connsiteX0" y="connsiteY0"/>
                </a:cxn>
                <a:cxn ang="0">
                  <a:pos x="connsiteX1" y="connsiteY1"/>
                </a:cxn>
                <a:cxn ang="0">
                  <a:pos x="connsiteX2" y="connsiteY2"/>
                </a:cxn>
                <a:cxn ang="0">
                  <a:pos x="connsiteX3" y="connsiteY3"/>
                </a:cxn>
              </a:cxnLst>
              <a:rect l="l" t="t" r="r" b="b"/>
              <a:pathLst>
                <a:path w="1765" h="603">
                  <a:moveTo>
                    <a:pt x="746" y="0"/>
                  </a:moveTo>
                  <a:lnTo>
                    <a:pt x="1765" y="1"/>
                  </a:lnTo>
                  <a:lnTo>
                    <a:pt x="0" y="603"/>
                  </a:lnTo>
                  <a:lnTo>
                    <a:pt x="74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8" name="AT.IS.1">
              <a:extLst>
                <a:ext uri="{FF2B5EF4-FFF2-40B4-BE49-F238E27FC236}">
                  <a16:creationId xmlns:a16="http://schemas.microsoft.com/office/drawing/2014/main" id="{00000000-0008-0000-0800-000002010000}"/>
                </a:ext>
              </a:extLst>
            </xdr:cNvPr>
            <xdr:cNvSpPr/>
          </xdr:nvSpPr>
          <xdr:spPr>
            <a:xfrm>
              <a:off x="2382845" y="3161534"/>
              <a:ext cx="762553" cy="504346"/>
            </a:xfrm>
            <a:custGeom>
              <a:avLst/>
              <a:gdLst>
                <a:gd name="connsiteX0" fmla="*/ 762553 w 762553"/>
                <a:gd name="connsiteY0" fmla="*/ 0 h 504346"/>
                <a:gd name="connsiteX1" fmla="*/ 139476 w 762553"/>
                <a:gd name="connsiteY1" fmla="*/ 504346 h 504346"/>
                <a:gd name="connsiteX2" fmla="*/ 119380 w 762553"/>
                <a:gd name="connsiteY2" fmla="*/ 480863 h 504346"/>
                <a:gd name="connsiteX3" fmla="*/ 28246 w 762553"/>
                <a:gd name="connsiteY3" fmla="*/ 330753 h 504346"/>
                <a:gd name="connsiteX4" fmla="*/ 0 w 762553"/>
                <a:gd name="connsiteY4" fmla="*/ 260359 h 504346"/>
                <a:gd name="connsiteX5" fmla="*/ 762553 w 762553"/>
                <a:gd name="connsiteY5" fmla="*/ 0 h 5043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62553" h="504346">
                  <a:moveTo>
                    <a:pt x="762553" y="0"/>
                  </a:moveTo>
                  <a:lnTo>
                    <a:pt x="139476" y="504346"/>
                  </a:lnTo>
                  <a:lnTo>
                    <a:pt x="119380" y="480863"/>
                  </a:lnTo>
                  <a:cubicBezTo>
                    <a:pt x="83849" y="434520"/>
                    <a:pt x="53213" y="384226"/>
                    <a:pt x="28246" y="330753"/>
                  </a:cubicBezTo>
                  <a:lnTo>
                    <a:pt x="0" y="260359"/>
                  </a:lnTo>
                  <a:lnTo>
                    <a:pt x="76255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9" name="AT.IS.2">
              <a:extLst>
                <a:ext uri="{FF2B5EF4-FFF2-40B4-BE49-F238E27FC236}">
                  <a16:creationId xmlns:a16="http://schemas.microsoft.com/office/drawing/2014/main" id="{00000000-0008-0000-0800-000003010000}"/>
                </a:ext>
              </a:extLst>
            </xdr:cNvPr>
            <xdr:cNvSpPr/>
          </xdr:nvSpPr>
          <xdr:spPr>
            <a:xfrm>
              <a:off x="1956928" y="3421895"/>
              <a:ext cx="565393" cy="526809"/>
            </a:xfrm>
            <a:custGeom>
              <a:avLst/>
              <a:gdLst>
                <a:gd name="connsiteX0" fmla="*/ 425916 w 565393"/>
                <a:gd name="connsiteY0" fmla="*/ 0 h 526809"/>
                <a:gd name="connsiteX1" fmla="*/ 454162 w 565393"/>
                <a:gd name="connsiteY1" fmla="*/ 70393 h 526809"/>
                <a:gd name="connsiteX2" fmla="*/ 545296 w 565393"/>
                <a:gd name="connsiteY2" fmla="*/ 220503 h 526809"/>
                <a:gd name="connsiteX3" fmla="*/ 565393 w 565393"/>
                <a:gd name="connsiteY3" fmla="*/ 243987 h 526809"/>
                <a:gd name="connsiteX4" fmla="*/ 215989 w 565393"/>
                <a:gd name="connsiteY4" fmla="*/ 526809 h 526809"/>
                <a:gd name="connsiteX5" fmla="*/ 187960 w 565393"/>
                <a:gd name="connsiteY5" fmla="*/ 494057 h 526809"/>
                <a:gd name="connsiteX6" fmla="*/ 46197 w 565393"/>
                <a:gd name="connsiteY6" fmla="*/ 260552 h 526809"/>
                <a:gd name="connsiteX7" fmla="*/ 0 w 565393"/>
                <a:gd name="connsiteY7" fmla="*/ 145421 h 526809"/>
                <a:gd name="connsiteX8" fmla="*/ 425916 w 565393"/>
                <a:gd name="connsiteY8" fmla="*/ 0 h 5268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65393" h="526809">
                  <a:moveTo>
                    <a:pt x="425916" y="0"/>
                  </a:moveTo>
                  <a:lnTo>
                    <a:pt x="454162" y="70393"/>
                  </a:lnTo>
                  <a:cubicBezTo>
                    <a:pt x="479129" y="123866"/>
                    <a:pt x="509765" y="174160"/>
                    <a:pt x="545296" y="220503"/>
                  </a:cubicBezTo>
                  <a:lnTo>
                    <a:pt x="565393" y="243987"/>
                  </a:lnTo>
                  <a:lnTo>
                    <a:pt x="215989" y="526809"/>
                  </a:lnTo>
                  <a:lnTo>
                    <a:pt x="187960" y="494057"/>
                  </a:lnTo>
                  <a:cubicBezTo>
                    <a:pt x="132690" y="421967"/>
                    <a:pt x="85035" y="343732"/>
                    <a:pt x="46197" y="260552"/>
                  </a:cubicBezTo>
                  <a:lnTo>
                    <a:pt x="0" y="145421"/>
                  </a:lnTo>
                  <a:lnTo>
                    <a:pt x="42591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0" name="AT.IS.3">
              <a:extLst>
                <a:ext uri="{FF2B5EF4-FFF2-40B4-BE49-F238E27FC236}">
                  <a16:creationId xmlns:a16="http://schemas.microsoft.com/office/drawing/2014/main" id="{00000000-0008-0000-0800-000004010000}"/>
                </a:ext>
              </a:extLst>
            </xdr:cNvPr>
            <xdr:cNvSpPr/>
          </xdr:nvSpPr>
          <xdr:spPr>
            <a:xfrm>
              <a:off x="1531011" y="3567315"/>
              <a:ext cx="641905" cy="664210"/>
            </a:xfrm>
            <a:custGeom>
              <a:avLst/>
              <a:gdLst>
                <a:gd name="connsiteX0" fmla="*/ 425916 w 641905"/>
                <a:gd name="connsiteY0" fmla="*/ 0 h 664210"/>
                <a:gd name="connsiteX1" fmla="*/ 472113 w 641905"/>
                <a:gd name="connsiteY1" fmla="*/ 115131 h 664210"/>
                <a:gd name="connsiteX2" fmla="*/ 613876 w 641905"/>
                <a:gd name="connsiteY2" fmla="*/ 348636 h 664210"/>
                <a:gd name="connsiteX3" fmla="*/ 641905 w 641905"/>
                <a:gd name="connsiteY3" fmla="*/ 381389 h 664210"/>
                <a:gd name="connsiteX4" fmla="*/ 292503 w 641905"/>
                <a:gd name="connsiteY4" fmla="*/ 664210 h 664210"/>
                <a:gd name="connsiteX5" fmla="*/ 256541 w 641905"/>
                <a:gd name="connsiteY5" fmla="*/ 622188 h 664210"/>
                <a:gd name="connsiteX6" fmla="*/ 64149 w 641905"/>
                <a:gd name="connsiteY6" fmla="*/ 305289 h 664210"/>
                <a:gd name="connsiteX7" fmla="*/ 0 w 641905"/>
                <a:gd name="connsiteY7" fmla="*/ 145421 h 664210"/>
                <a:gd name="connsiteX8" fmla="*/ 425916 w 641905"/>
                <a:gd name="connsiteY8" fmla="*/ 0 h 6642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1905" h="664210">
                  <a:moveTo>
                    <a:pt x="425916" y="0"/>
                  </a:moveTo>
                  <a:lnTo>
                    <a:pt x="472113" y="115131"/>
                  </a:lnTo>
                  <a:cubicBezTo>
                    <a:pt x="510951" y="198311"/>
                    <a:pt x="558606" y="276546"/>
                    <a:pt x="613876" y="348636"/>
                  </a:cubicBezTo>
                  <a:lnTo>
                    <a:pt x="641905" y="381389"/>
                  </a:lnTo>
                  <a:lnTo>
                    <a:pt x="292503" y="664210"/>
                  </a:lnTo>
                  <a:lnTo>
                    <a:pt x="256541" y="622188"/>
                  </a:lnTo>
                  <a:cubicBezTo>
                    <a:pt x="181531" y="524352"/>
                    <a:pt x="116856" y="418175"/>
                    <a:pt x="64149" y="305289"/>
                  </a:cubicBezTo>
                  <a:lnTo>
                    <a:pt x="0" y="145421"/>
                  </a:lnTo>
                  <a:lnTo>
                    <a:pt x="42591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1" name="Freeform 260">
              <a:extLst>
                <a:ext uri="{FF2B5EF4-FFF2-40B4-BE49-F238E27FC236}">
                  <a16:creationId xmlns:a16="http://schemas.microsoft.com/office/drawing/2014/main" id="{00000000-0008-0000-0800-000005010000}"/>
                </a:ext>
              </a:extLst>
            </xdr:cNvPr>
            <xdr:cNvSpPr/>
          </xdr:nvSpPr>
          <xdr:spPr>
            <a:xfrm>
              <a:off x="2522321" y="3665881"/>
              <a:ext cx="206461" cy="175451"/>
            </a:xfrm>
            <a:custGeom>
              <a:avLst/>
              <a:gdLst>
                <a:gd name="connsiteX0" fmla="*/ 0 w 206461"/>
                <a:gd name="connsiteY0" fmla="*/ 0 h 175451"/>
                <a:gd name="connsiteX1" fmla="*/ 36775 w 206461"/>
                <a:gd name="connsiteY1" fmla="*/ 42973 h 175451"/>
                <a:gd name="connsiteX2" fmla="*/ 170230 w 206461"/>
                <a:gd name="connsiteY2" fmla="*/ 155786 h 175451"/>
                <a:gd name="connsiteX3" fmla="*/ 206461 w 206461"/>
                <a:gd name="connsiteY3" fmla="*/ 175451 h 175451"/>
                <a:gd name="connsiteX4" fmla="*/ 206460 w 206461"/>
                <a:gd name="connsiteY4" fmla="*/ 175451 h 175451"/>
                <a:gd name="connsiteX5" fmla="*/ 170229 w 206461"/>
                <a:gd name="connsiteY5" fmla="*/ 155786 h 175451"/>
                <a:gd name="connsiteX6" fmla="*/ 36774 w 206461"/>
                <a:gd name="connsiteY6" fmla="*/ 42973 h 175451"/>
                <a:gd name="connsiteX7" fmla="*/ 0 w 206461"/>
                <a:gd name="connsiteY7" fmla="*/ 1 h 175451"/>
                <a:gd name="connsiteX8" fmla="*/ 0 w 206461"/>
                <a:gd name="connsiteY8" fmla="*/ 0 h 1754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06461" h="175451">
                  <a:moveTo>
                    <a:pt x="0" y="0"/>
                  </a:moveTo>
                  <a:lnTo>
                    <a:pt x="36775" y="42973"/>
                  </a:lnTo>
                  <a:cubicBezTo>
                    <a:pt x="77009" y="85172"/>
                    <a:pt x="121751" y="123034"/>
                    <a:pt x="170230" y="155786"/>
                  </a:cubicBezTo>
                  <a:lnTo>
                    <a:pt x="206461" y="175451"/>
                  </a:lnTo>
                  <a:lnTo>
                    <a:pt x="206460" y="175451"/>
                  </a:lnTo>
                  <a:lnTo>
                    <a:pt x="170229" y="155786"/>
                  </a:lnTo>
                  <a:cubicBezTo>
                    <a:pt x="121750" y="123034"/>
                    <a:pt x="77008" y="85172"/>
                    <a:pt x="36774" y="42973"/>
                  </a:cubicBezTo>
                  <a:lnTo>
                    <a:pt x="0" y="1"/>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2" name="AT.IS.4">
              <a:extLst>
                <a:ext uri="{FF2B5EF4-FFF2-40B4-BE49-F238E27FC236}">
                  <a16:creationId xmlns:a16="http://schemas.microsoft.com/office/drawing/2014/main" id="{00000000-0008-0000-0800-000006010000}"/>
                </a:ext>
              </a:extLst>
            </xdr:cNvPr>
            <xdr:cNvSpPr/>
          </xdr:nvSpPr>
          <xdr:spPr>
            <a:xfrm>
              <a:off x="1105092" y="3712736"/>
              <a:ext cx="718420" cy="801612"/>
            </a:xfrm>
            <a:custGeom>
              <a:avLst/>
              <a:gdLst>
                <a:gd name="connsiteX0" fmla="*/ 425916 w 718420"/>
                <a:gd name="connsiteY0" fmla="*/ 0 h 801612"/>
                <a:gd name="connsiteX1" fmla="*/ 490066 w 718420"/>
                <a:gd name="connsiteY1" fmla="*/ 159869 h 801612"/>
                <a:gd name="connsiteX2" fmla="*/ 682458 w 718420"/>
                <a:gd name="connsiteY2" fmla="*/ 476768 h 801612"/>
                <a:gd name="connsiteX3" fmla="*/ 718420 w 718420"/>
                <a:gd name="connsiteY3" fmla="*/ 518790 h 801612"/>
                <a:gd name="connsiteX4" fmla="*/ 369017 w 718420"/>
                <a:gd name="connsiteY4" fmla="*/ 801612 h 801612"/>
                <a:gd name="connsiteX5" fmla="*/ 325123 w 718420"/>
                <a:gd name="connsiteY5" fmla="*/ 750321 h 801612"/>
                <a:gd name="connsiteX6" fmla="*/ 82100 w 718420"/>
                <a:gd name="connsiteY6" fmla="*/ 350027 h 801612"/>
                <a:gd name="connsiteX7" fmla="*/ 0 w 718420"/>
                <a:gd name="connsiteY7" fmla="*/ 145421 h 801612"/>
                <a:gd name="connsiteX8" fmla="*/ 425916 w 718420"/>
                <a:gd name="connsiteY8" fmla="*/ 0 h 8016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18420" h="801612">
                  <a:moveTo>
                    <a:pt x="425916" y="0"/>
                  </a:moveTo>
                  <a:lnTo>
                    <a:pt x="490066" y="159869"/>
                  </a:lnTo>
                  <a:cubicBezTo>
                    <a:pt x="542773" y="272755"/>
                    <a:pt x="607448" y="378932"/>
                    <a:pt x="682458" y="476768"/>
                  </a:cubicBezTo>
                  <a:lnTo>
                    <a:pt x="718420" y="518790"/>
                  </a:lnTo>
                  <a:lnTo>
                    <a:pt x="369017" y="801612"/>
                  </a:lnTo>
                  <a:lnTo>
                    <a:pt x="325123" y="750321"/>
                  </a:lnTo>
                  <a:cubicBezTo>
                    <a:pt x="230373" y="626739"/>
                    <a:pt x="148679" y="492620"/>
                    <a:pt x="82100" y="350027"/>
                  </a:cubicBezTo>
                  <a:lnTo>
                    <a:pt x="0" y="145421"/>
                  </a:lnTo>
                  <a:lnTo>
                    <a:pt x="42591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3" name="AT.IS.5">
              <a:extLst>
                <a:ext uri="{FF2B5EF4-FFF2-40B4-BE49-F238E27FC236}">
                  <a16:creationId xmlns:a16="http://schemas.microsoft.com/office/drawing/2014/main" id="{00000000-0008-0000-0800-000007010000}"/>
                </a:ext>
              </a:extLst>
            </xdr:cNvPr>
            <xdr:cNvSpPr/>
          </xdr:nvSpPr>
          <xdr:spPr>
            <a:xfrm>
              <a:off x="593521" y="3858158"/>
              <a:ext cx="880588" cy="995579"/>
            </a:xfrm>
            <a:custGeom>
              <a:avLst/>
              <a:gdLst>
                <a:gd name="connsiteX0" fmla="*/ 511570 w 880588"/>
                <a:gd name="connsiteY0" fmla="*/ 0 h 995579"/>
                <a:gd name="connsiteX1" fmla="*/ 593670 w 880588"/>
                <a:gd name="connsiteY1" fmla="*/ 204606 h 995579"/>
                <a:gd name="connsiteX2" fmla="*/ 836693 w 880588"/>
                <a:gd name="connsiteY2" fmla="*/ 604900 h 995579"/>
                <a:gd name="connsiteX3" fmla="*/ 880588 w 880588"/>
                <a:gd name="connsiteY3" fmla="*/ 656191 h 995579"/>
                <a:gd name="connsiteX4" fmla="*/ 461303 w 880588"/>
                <a:gd name="connsiteY4" fmla="*/ 995579 h 995579"/>
                <a:gd name="connsiteX5" fmla="*/ 407889 w 880588"/>
                <a:gd name="connsiteY5" fmla="*/ 933164 h 995579"/>
                <a:gd name="connsiteX6" fmla="*/ 45277 w 880588"/>
                <a:gd name="connsiteY6" fmla="*/ 297170 h 995579"/>
                <a:gd name="connsiteX7" fmla="*/ 0 w 880588"/>
                <a:gd name="connsiteY7" fmla="*/ 174666 h 995579"/>
                <a:gd name="connsiteX8" fmla="*/ 511570 w 880588"/>
                <a:gd name="connsiteY8" fmla="*/ 0 h 9955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80588" h="995579">
                  <a:moveTo>
                    <a:pt x="511570" y="0"/>
                  </a:moveTo>
                  <a:lnTo>
                    <a:pt x="593670" y="204606"/>
                  </a:lnTo>
                  <a:cubicBezTo>
                    <a:pt x="660249" y="347199"/>
                    <a:pt x="741943" y="481318"/>
                    <a:pt x="836693" y="604900"/>
                  </a:cubicBezTo>
                  <a:lnTo>
                    <a:pt x="880588" y="656191"/>
                  </a:lnTo>
                  <a:lnTo>
                    <a:pt x="461303" y="995579"/>
                  </a:lnTo>
                  <a:lnTo>
                    <a:pt x="407889" y="933164"/>
                  </a:lnTo>
                  <a:cubicBezTo>
                    <a:pt x="259843" y="740067"/>
                    <a:pt x="137295" y="526391"/>
                    <a:pt x="45277" y="297170"/>
                  </a:cubicBezTo>
                  <a:lnTo>
                    <a:pt x="0" y="174666"/>
                  </a:lnTo>
                  <a:lnTo>
                    <a:pt x="51157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4" name="Freeform 263">
              <a:extLst>
                <a:ext uri="{FF2B5EF4-FFF2-40B4-BE49-F238E27FC236}">
                  <a16:creationId xmlns:a16="http://schemas.microsoft.com/office/drawing/2014/main" id="{00000000-0008-0000-0800-000008010000}"/>
                </a:ext>
              </a:extLst>
            </xdr:cNvPr>
            <xdr:cNvSpPr/>
          </xdr:nvSpPr>
          <xdr:spPr>
            <a:xfrm>
              <a:off x="1823513" y="4231525"/>
              <a:ext cx="430927" cy="375976"/>
            </a:xfrm>
            <a:custGeom>
              <a:avLst/>
              <a:gdLst>
                <a:gd name="connsiteX0" fmla="*/ 1 w 430927"/>
                <a:gd name="connsiteY0" fmla="*/ 0 h 375976"/>
                <a:gd name="connsiteX1" fmla="*/ 84102 w 430927"/>
                <a:gd name="connsiteY1" fmla="*/ 98273 h 375976"/>
                <a:gd name="connsiteX2" fmla="*/ 365840 w 430927"/>
                <a:gd name="connsiteY2" fmla="*/ 336434 h 375976"/>
                <a:gd name="connsiteX3" fmla="*/ 430927 w 430927"/>
                <a:gd name="connsiteY3" fmla="*/ 375975 h 375976"/>
                <a:gd name="connsiteX4" fmla="*/ 430926 w 430927"/>
                <a:gd name="connsiteY4" fmla="*/ 375976 h 375976"/>
                <a:gd name="connsiteX5" fmla="*/ 365839 w 430927"/>
                <a:gd name="connsiteY5" fmla="*/ 336435 h 375976"/>
                <a:gd name="connsiteX6" fmla="*/ 84101 w 430927"/>
                <a:gd name="connsiteY6" fmla="*/ 98274 h 375976"/>
                <a:gd name="connsiteX7" fmla="*/ 0 w 430927"/>
                <a:gd name="connsiteY7" fmla="*/ 1 h 375976"/>
                <a:gd name="connsiteX8" fmla="*/ 1 w 430927"/>
                <a:gd name="connsiteY8" fmla="*/ 0 h 3759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0927" h="375976">
                  <a:moveTo>
                    <a:pt x="1" y="0"/>
                  </a:moveTo>
                  <a:lnTo>
                    <a:pt x="84102" y="98273"/>
                  </a:lnTo>
                  <a:cubicBezTo>
                    <a:pt x="169039" y="187361"/>
                    <a:pt x="263496" y="267292"/>
                    <a:pt x="365840" y="336434"/>
                  </a:cubicBezTo>
                  <a:lnTo>
                    <a:pt x="430927" y="375975"/>
                  </a:lnTo>
                  <a:lnTo>
                    <a:pt x="430926" y="375976"/>
                  </a:lnTo>
                  <a:lnTo>
                    <a:pt x="365839" y="336435"/>
                  </a:lnTo>
                  <a:cubicBezTo>
                    <a:pt x="263495" y="267293"/>
                    <a:pt x="169038" y="187362"/>
                    <a:pt x="84101" y="98274"/>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5" name="Freeform 264">
              <a:extLst>
                <a:ext uri="{FF2B5EF4-FFF2-40B4-BE49-F238E27FC236}">
                  <a16:creationId xmlns:a16="http://schemas.microsoft.com/office/drawing/2014/main" id="{00000000-0008-0000-0800-000009010000}"/>
                </a:ext>
              </a:extLst>
            </xdr:cNvPr>
            <xdr:cNvSpPr/>
          </xdr:nvSpPr>
          <xdr:spPr>
            <a:xfrm>
              <a:off x="3150019" y="3158244"/>
              <a:ext cx="3334" cy="2695"/>
            </a:xfrm>
            <a:custGeom>
              <a:avLst/>
              <a:gdLst>
                <a:gd name="connsiteX0" fmla="*/ 1666 w 3334"/>
                <a:gd name="connsiteY0" fmla="*/ 0 h 2695"/>
                <a:gd name="connsiteX1" fmla="*/ 3334 w 3334"/>
                <a:gd name="connsiteY1" fmla="*/ 2695 h 2695"/>
                <a:gd name="connsiteX2" fmla="*/ 0 w 3334"/>
                <a:gd name="connsiteY2" fmla="*/ 2691 h 2695"/>
                <a:gd name="connsiteX3" fmla="*/ 1666 w 3334"/>
                <a:gd name="connsiteY3" fmla="*/ 0 h 2695"/>
              </a:gdLst>
              <a:ahLst/>
              <a:cxnLst>
                <a:cxn ang="0">
                  <a:pos x="connsiteX0" y="connsiteY0"/>
                </a:cxn>
                <a:cxn ang="0">
                  <a:pos x="connsiteX1" y="connsiteY1"/>
                </a:cxn>
                <a:cxn ang="0">
                  <a:pos x="connsiteX2" y="connsiteY2"/>
                </a:cxn>
                <a:cxn ang="0">
                  <a:pos x="connsiteX3" y="connsiteY3"/>
                </a:cxn>
              </a:cxnLst>
              <a:rect l="l" t="t" r="r" b="b"/>
              <a:pathLst>
                <a:path w="3334" h="2695">
                  <a:moveTo>
                    <a:pt x="1666" y="0"/>
                  </a:moveTo>
                  <a:lnTo>
                    <a:pt x="3334" y="2695"/>
                  </a:lnTo>
                  <a:lnTo>
                    <a:pt x="0" y="2691"/>
                  </a:lnTo>
                  <a:lnTo>
                    <a:pt x="166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6" name="PC.WC.5">
              <a:extLst>
                <a:ext uri="{FF2B5EF4-FFF2-40B4-BE49-F238E27FC236}">
                  <a16:creationId xmlns:a16="http://schemas.microsoft.com/office/drawing/2014/main" id="{00000000-0008-0000-0800-00000A010000}"/>
                </a:ext>
              </a:extLst>
            </xdr:cNvPr>
            <xdr:cNvSpPr/>
          </xdr:nvSpPr>
          <xdr:spPr>
            <a:xfrm>
              <a:off x="1013776" y="855905"/>
              <a:ext cx="996850" cy="972268"/>
            </a:xfrm>
            <a:custGeom>
              <a:avLst/>
              <a:gdLst>
                <a:gd name="connsiteX0" fmla="*/ 712940 w 996850"/>
                <a:gd name="connsiteY0" fmla="*/ 0 h 972268"/>
                <a:gd name="connsiteX1" fmla="*/ 996850 w 996850"/>
                <a:gd name="connsiteY1" fmla="*/ 458716 h 972268"/>
                <a:gd name="connsiteX2" fmla="*/ 923975 w 996850"/>
                <a:gd name="connsiteY2" fmla="*/ 502989 h 972268"/>
                <a:gd name="connsiteX3" fmla="*/ 532781 w 996850"/>
                <a:gd name="connsiteY3" fmla="*/ 841760 h 972268"/>
                <a:gd name="connsiteX4" fmla="*/ 427684 w 996850"/>
                <a:gd name="connsiteY4" fmla="*/ 972268 h 972268"/>
                <a:gd name="connsiteX5" fmla="*/ 0 w 996850"/>
                <a:gd name="connsiteY5" fmla="*/ 638374 h 972268"/>
                <a:gd name="connsiteX6" fmla="*/ 27714 w 996850"/>
                <a:gd name="connsiteY6" fmla="*/ 601774 h 972268"/>
                <a:gd name="connsiteX7" fmla="*/ 622056 w 996850"/>
                <a:gd name="connsiteY7" fmla="*/ 55214 h 972268"/>
                <a:gd name="connsiteX8" fmla="*/ 712940 w 996850"/>
                <a:gd name="connsiteY8" fmla="*/ 0 h 9722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96850" h="972268">
                  <a:moveTo>
                    <a:pt x="712940" y="0"/>
                  </a:moveTo>
                  <a:lnTo>
                    <a:pt x="996850" y="458716"/>
                  </a:lnTo>
                  <a:lnTo>
                    <a:pt x="923975" y="502989"/>
                  </a:lnTo>
                  <a:cubicBezTo>
                    <a:pt x="780334" y="600031"/>
                    <a:pt x="648994" y="713897"/>
                    <a:pt x="532781" y="841760"/>
                  </a:cubicBezTo>
                  <a:lnTo>
                    <a:pt x="427684" y="972268"/>
                  </a:lnTo>
                  <a:lnTo>
                    <a:pt x="0" y="638374"/>
                  </a:lnTo>
                  <a:lnTo>
                    <a:pt x="27714" y="601774"/>
                  </a:lnTo>
                  <a:cubicBezTo>
                    <a:pt x="197202" y="391329"/>
                    <a:pt x="397617" y="206842"/>
                    <a:pt x="622056" y="55214"/>
                  </a:cubicBezTo>
                  <a:lnTo>
                    <a:pt x="71294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7" name="PC.WC.4">
              <a:extLst>
                <a:ext uri="{FF2B5EF4-FFF2-40B4-BE49-F238E27FC236}">
                  <a16:creationId xmlns:a16="http://schemas.microsoft.com/office/drawing/2014/main" id="{00000000-0008-0000-0800-00000B010000}"/>
                </a:ext>
              </a:extLst>
            </xdr:cNvPr>
            <xdr:cNvSpPr/>
          </xdr:nvSpPr>
          <xdr:spPr>
            <a:xfrm>
              <a:off x="1441460" y="1314622"/>
              <a:ext cx="805758" cy="790015"/>
            </a:xfrm>
            <a:custGeom>
              <a:avLst/>
              <a:gdLst>
                <a:gd name="connsiteX0" fmla="*/ 569166 w 805758"/>
                <a:gd name="connsiteY0" fmla="*/ 0 h 790015"/>
                <a:gd name="connsiteX1" fmla="*/ 805758 w 805758"/>
                <a:gd name="connsiteY1" fmla="*/ 382265 h 790015"/>
                <a:gd name="connsiteX2" fmla="*/ 747891 w 805758"/>
                <a:gd name="connsiteY2" fmla="*/ 417420 h 790015"/>
                <a:gd name="connsiteX3" fmla="*/ 438195 w 805758"/>
                <a:gd name="connsiteY3" fmla="*/ 685613 h 790015"/>
                <a:gd name="connsiteX4" fmla="*/ 354121 w 805758"/>
                <a:gd name="connsiteY4" fmla="*/ 790015 h 790015"/>
                <a:gd name="connsiteX5" fmla="*/ 0 w 805758"/>
                <a:gd name="connsiteY5" fmla="*/ 513552 h 790015"/>
                <a:gd name="connsiteX6" fmla="*/ 105097 w 805758"/>
                <a:gd name="connsiteY6" fmla="*/ 383045 h 790015"/>
                <a:gd name="connsiteX7" fmla="*/ 496291 w 805758"/>
                <a:gd name="connsiteY7" fmla="*/ 44274 h 790015"/>
                <a:gd name="connsiteX8" fmla="*/ 569166 w 805758"/>
                <a:gd name="connsiteY8" fmla="*/ 1 h 790015"/>
                <a:gd name="connsiteX9" fmla="*/ 569166 w 805758"/>
                <a:gd name="connsiteY9" fmla="*/ 0 h 790015"/>
                <a:gd name="connsiteX10" fmla="*/ 569166 w 805758"/>
                <a:gd name="connsiteY10" fmla="*/ 0 h 790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05758" h="790015">
                  <a:moveTo>
                    <a:pt x="569166" y="0"/>
                  </a:moveTo>
                  <a:lnTo>
                    <a:pt x="805758" y="382265"/>
                  </a:lnTo>
                  <a:lnTo>
                    <a:pt x="747891" y="417420"/>
                  </a:lnTo>
                  <a:cubicBezTo>
                    <a:pt x="634175" y="494245"/>
                    <a:pt x="530197" y="584389"/>
                    <a:pt x="438195" y="685613"/>
                  </a:cubicBezTo>
                  <a:lnTo>
                    <a:pt x="354121" y="790015"/>
                  </a:lnTo>
                  <a:lnTo>
                    <a:pt x="0" y="513552"/>
                  </a:lnTo>
                  <a:lnTo>
                    <a:pt x="105097" y="383045"/>
                  </a:lnTo>
                  <a:cubicBezTo>
                    <a:pt x="221310" y="255182"/>
                    <a:pt x="352650" y="141316"/>
                    <a:pt x="496291" y="44274"/>
                  </a:cubicBezTo>
                  <a:lnTo>
                    <a:pt x="569166" y="1"/>
                  </a:lnTo>
                  <a:lnTo>
                    <a:pt x="569166" y="0"/>
                  </a:lnTo>
                  <a:lnTo>
                    <a:pt x="56916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8" name="PC.WC.3">
              <a:extLst>
                <a:ext uri="{FF2B5EF4-FFF2-40B4-BE49-F238E27FC236}">
                  <a16:creationId xmlns:a16="http://schemas.microsoft.com/office/drawing/2014/main" id="{00000000-0008-0000-0800-00000C010000}"/>
                </a:ext>
              </a:extLst>
            </xdr:cNvPr>
            <xdr:cNvSpPr/>
          </xdr:nvSpPr>
          <xdr:spPr>
            <a:xfrm>
              <a:off x="1795582" y="1696887"/>
              <a:ext cx="688229" cy="684212"/>
            </a:xfrm>
            <a:custGeom>
              <a:avLst/>
              <a:gdLst>
                <a:gd name="connsiteX0" fmla="*/ 451637 w 688229"/>
                <a:gd name="connsiteY0" fmla="*/ 0 h 684212"/>
                <a:gd name="connsiteX1" fmla="*/ 688229 w 688229"/>
                <a:gd name="connsiteY1" fmla="*/ 382264 h 684212"/>
                <a:gd name="connsiteX2" fmla="*/ 645369 w 688229"/>
                <a:gd name="connsiteY2" fmla="*/ 408302 h 684212"/>
                <a:gd name="connsiteX3" fmla="*/ 417172 w 688229"/>
                <a:gd name="connsiteY3" fmla="*/ 605918 h 684212"/>
                <a:gd name="connsiteX4" fmla="*/ 354122 w 688229"/>
                <a:gd name="connsiteY4" fmla="*/ 684212 h 684212"/>
                <a:gd name="connsiteX5" fmla="*/ 0 w 688229"/>
                <a:gd name="connsiteY5" fmla="*/ 407749 h 684212"/>
                <a:gd name="connsiteX6" fmla="*/ 84074 w 688229"/>
                <a:gd name="connsiteY6" fmla="*/ 303348 h 684212"/>
                <a:gd name="connsiteX7" fmla="*/ 393770 w 688229"/>
                <a:gd name="connsiteY7" fmla="*/ 35155 h 684212"/>
                <a:gd name="connsiteX8" fmla="*/ 451637 w 688229"/>
                <a:gd name="connsiteY8" fmla="*/ 0 h 6842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88229" h="684212">
                  <a:moveTo>
                    <a:pt x="451637" y="0"/>
                  </a:moveTo>
                  <a:lnTo>
                    <a:pt x="688229" y="382264"/>
                  </a:lnTo>
                  <a:lnTo>
                    <a:pt x="645369" y="408302"/>
                  </a:lnTo>
                  <a:cubicBezTo>
                    <a:pt x="561579" y="464910"/>
                    <a:pt x="484963" y="531332"/>
                    <a:pt x="417172" y="605918"/>
                  </a:cubicBezTo>
                  <a:lnTo>
                    <a:pt x="354122" y="684212"/>
                  </a:lnTo>
                  <a:lnTo>
                    <a:pt x="0" y="407749"/>
                  </a:lnTo>
                  <a:lnTo>
                    <a:pt x="84074" y="303348"/>
                  </a:lnTo>
                  <a:cubicBezTo>
                    <a:pt x="176076" y="202124"/>
                    <a:pt x="280054" y="111980"/>
                    <a:pt x="393770" y="35155"/>
                  </a:cubicBezTo>
                  <a:lnTo>
                    <a:pt x="45163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9" name="Freeform 268">
              <a:extLst>
                <a:ext uri="{FF2B5EF4-FFF2-40B4-BE49-F238E27FC236}">
                  <a16:creationId xmlns:a16="http://schemas.microsoft.com/office/drawing/2014/main" id="{00000000-0008-0000-0800-00000D010000}"/>
                </a:ext>
              </a:extLst>
            </xdr:cNvPr>
            <xdr:cNvSpPr/>
          </xdr:nvSpPr>
          <xdr:spPr>
            <a:xfrm>
              <a:off x="1102296" y="1828174"/>
              <a:ext cx="339165" cy="621585"/>
            </a:xfrm>
            <a:custGeom>
              <a:avLst/>
              <a:gdLst>
                <a:gd name="connsiteX0" fmla="*/ 339165 w 339165"/>
                <a:gd name="connsiteY0" fmla="*/ 0 h 621585"/>
                <a:gd name="connsiteX1" fmla="*/ 339165 w 339165"/>
                <a:gd name="connsiteY1" fmla="*/ 0 h 621585"/>
                <a:gd name="connsiteX2" fmla="*/ 281642 w 339165"/>
                <a:gd name="connsiteY2" fmla="*/ 71431 h 621585"/>
                <a:gd name="connsiteX3" fmla="*/ 32958 w 339165"/>
                <a:gd name="connsiteY3" fmla="*/ 529810 h 621585"/>
                <a:gd name="connsiteX4" fmla="*/ 1 w 339165"/>
                <a:gd name="connsiteY4" fmla="*/ 621585 h 621585"/>
                <a:gd name="connsiteX5" fmla="*/ 0 w 339165"/>
                <a:gd name="connsiteY5" fmla="*/ 621585 h 621585"/>
                <a:gd name="connsiteX6" fmla="*/ 32958 w 339165"/>
                <a:gd name="connsiteY6" fmla="*/ 529809 h 621585"/>
                <a:gd name="connsiteX7" fmla="*/ 281642 w 339165"/>
                <a:gd name="connsiteY7" fmla="*/ 71430 h 621585"/>
                <a:gd name="connsiteX8" fmla="*/ 339165 w 339165"/>
                <a:gd name="connsiteY8" fmla="*/ 0 h 6215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9165" h="621585">
                  <a:moveTo>
                    <a:pt x="339165" y="0"/>
                  </a:moveTo>
                  <a:lnTo>
                    <a:pt x="339165" y="0"/>
                  </a:lnTo>
                  <a:lnTo>
                    <a:pt x="281642" y="71431"/>
                  </a:lnTo>
                  <a:cubicBezTo>
                    <a:pt x="181263" y="212584"/>
                    <a:pt x="97426" y="366319"/>
                    <a:pt x="32958" y="529810"/>
                  </a:cubicBezTo>
                  <a:lnTo>
                    <a:pt x="1" y="621585"/>
                  </a:lnTo>
                  <a:lnTo>
                    <a:pt x="0" y="621585"/>
                  </a:lnTo>
                  <a:lnTo>
                    <a:pt x="32958" y="529809"/>
                  </a:lnTo>
                  <a:cubicBezTo>
                    <a:pt x="97426" y="366318"/>
                    <a:pt x="181263" y="212583"/>
                    <a:pt x="281642" y="71430"/>
                  </a:cubicBezTo>
                  <a:lnTo>
                    <a:pt x="339165"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0" name="Freeform 269">
              <a:extLst>
                <a:ext uri="{FF2B5EF4-FFF2-40B4-BE49-F238E27FC236}">
                  <a16:creationId xmlns:a16="http://schemas.microsoft.com/office/drawing/2014/main" id="{00000000-0008-0000-0800-00000E010000}"/>
                </a:ext>
              </a:extLst>
            </xdr:cNvPr>
            <xdr:cNvSpPr/>
          </xdr:nvSpPr>
          <xdr:spPr>
            <a:xfrm>
              <a:off x="2149704" y="2381101"/>
              <a:ext cx="357458" cy="279067"/>
            </a:xfrm>
            <a:custGeom>
              <a:avLst/>
              <a:gdLst>
                <a:gd name="connsiteX0" fmla="*/ 1 w 357458"/>
                <a:gd name="connsiteY0" fmla="*/ 0 h 279067"/>
                <a:gd name="connsiteX1" fmla="*/ 354122 w 357458"/>
                <a:gd name="connsiteY1" fmla="*/ 276462 h 279067"/>
                <a:gd name="connsiteX2" fmla="*/ 357458 w 357458"/>
                <a:gd name="connsiteY2" fmla="*/ 279066 h 279067"/>
                <a:gd name="connsiteX3" fmla="*/ 357457 w 357458"/>
                <a:gd name="connsiteY3" fmla="*/ 279067 h 279067"/>
                <a:gd name="connsiteX4" fmla="*/ 354122 w 357458"/>
                <a:gd name="connsiteY4" fmla="*/ 276463 h 279067"/>
                <a:gd name="connsiteX5" fmla="*/ 0 w 357458"/>
                <a:gd name="connsiteY5" fmla="*/ 0 h 279067"/>
                <a:gd name="connsiteX6" fmla="*/ 1 w 357458"/>
                <a:gd name="connsiteY6" fmla="*/ 0 h 2790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57458" h="279067">
                  <a:moveTo>
                    <a:pt x="1" y="0"/>
                  </a:moveTo>
                  <a:lnTo>
                    <a:pt x="354122" y="276462"/>
                  </a:lnTo>
                  <a:lnTo>
                    <a:pt x="357458" y="279066"/>
                  </a:lnTo>
                  <a:lnTo>
                    <a:pt x="357457" y="279067"/>
                  </a:lnTo>
                  <a:lnTo>
                    <a:pt x="354122" y="276463"/>
                  </a:lnTo>
                  <a:lnTo>
                    <a:pt x="0" y="0"/>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1" name="PC.WC.1">
              <a:extLst>
                <a:ext uri="{FF2B5EF4-FFF2-40B4-BE49-F238E27FC236}">
                  <a16:creationId xmlns:a16="http://schemas.microsoft.com/office/drawing/2014/main" id="{00000000-0008-0000-0800-00000F010000}"/>
                </a:ext>
              </a:extLst>
            </xdr:cNvPr>
            <xdr:cNvSpPr/>
          </xdr:nvSpPr>
          <xdr:spPr>
            <a:xfrm>
              <a:off x="2507162" y="2463946"/>
              <a:ext cx="644524" cy="695457"/>
            </a:xfrm>
            <a:custGeom>
              <a:avLst/>
              <a:gdLst>
                <a:gd name="connsiteX0" fmla="*/ 214807 w 644524"/>
                <a:gd name="connsiteY0" fmla="*/ 0 h 695457"/>
                <a:gd name="connsiteX1" fmla="*/ 644524 w 644524"/>
                <a:gd name="connsiteY1" fmla="*/ 694299 h 695457"/>
                <a:gd name="connsiteX2" fmla="*/ 643807 w 644524"/>
                <a:gd name="connsiteY2" fmla="*/ 695457 h 695457"/>
                <a:gd name="connsiteX3" fmla="*/ 636011 w 644524"/>
                <a:gd name="connsiteY3" fmla="*/ 692757 h 695457"/>
                <a:gd name="connsiteX4" fmla="*/ 636008 w 644524"/>
                <a:gd name="connsiteY4" fmla="*/ 692754 h 695457"/>
                <a:gd name="connsiteX5" fmla="*/ 636006 w 644524"/>
                <a:gd name="connsiteY5" fmla="*/ 692754 h 695457"/>
                <a:gd name="connsiteX6" fmla="*/ 0 w 644524"/>
                <a:gd name="connsiteY6" fmla="*/ 196221 h 695457"/>
                <a:gd name="connsiteX7" fmla="*/ 68418 w 644524"/>
                <a:gd name="connsiteY7" fmla="*/ 113297 h 695457"/>
                <a:gd name="connsiteX8" fmla="*/ 188296 w 644524"/>
                <a:gd name="connsiteY8" fmla="*/ 14389 h 695457"/>
                <a:gd name="connsiteX9" fmla="*/ 214807 w 644524"/>
                <a:gd name="connsiteY9" fmla="*/ 0 h 6954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4524" h="695457">
                  <a:moveTo>
                    <a:pt x="214807" y="0"/>
                  </a:moveTo>
                  <a:lnTo>
                    <a:pt x="644524" y="694299"/>
                  </a:lnTo>
                  <a:lnTo>
                    <a:pt x="643807" y="695457"/>
                  </a:lnTo>
                  <a:lnTo>
                    <a:pt x="636011" y="692757"/>
                  </a:lnTo>
                  <a:lnTo>
                    <a:pt x="636008" y="692754"/>
                  </a:lnTo>
                  <a:lnTo>
                    <a:pt x="636006" y="692754"/>
                  </a:lnTo>
                  <a:lnTo>
                    <a:pt x="0" y="196221"/>
                  </a:lnTo>
                  <a:lnTo>
                    <a:pt x="68418" y="113297"/>
                  </a:lnTo>
                  <a:cubicBezTo>
                    <a:pt x="105064" y="76652"/>
                    <a:pt x="145204" y="43502"/>
                    <a:pt x="188296" y="14389"/>
                  </a:cubicBezTo>
                  <a:lnTo>
                    <a:pt x="21480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2" name="PC.SC.1">
              <a:extLst>
                <a:ext uri="{FF2B5EF4-FFF2-40B4-BE49-F238E27FC236}">
                  <a16:creationId xmlns:a16="http://schemas.microsoft.com/office/drawing/2014/main" id="{00000000-0008-0000-0800-000010010000}"/>
                </a:ext>
              </a:extLst>
            </xdr:cNvPr>
            <xdr:cNvSpPr/>
          </xdr:nvSpPr>
          <xdr:spPr>
            <a:xfrm>
              <a:off x="2380796" y="2660168"/>
              <a:ext cx="762370" cy="496530"/>
            </a:xfrm>
            <a:custGeom>
              <a:avLst/>
              <a:gdLst>
                <a:gd name="connsiteX0" fmla="*/ 126365 w 762370"/>
                <a:gd name="connsiteY0" fmla="*/ 0 h 496531"/>
                <a:gd name="connsiteX1" fmla="*/ 762370 w 762370"/>
                <a:gd name="connsiteY1" fmla="*/ 496531 h 496531"/>
                <a:gd name="connsiteX2" fmla="*/ 0 w 762370"/>
                <a:gd name="connsiteY2" fmla="*/ 232452 h 496531"/>
                <a:gd name="connsiteX3" fmla="*/ 21195 w 762370"/>
                <a:gd name="connsiteY3" fmla="*/ 174543 h 496531"/>
                <a:gd name="connsiteX4" fmla="*/ 95876 w 762370"/>
                <a:gd name="connsiteY4" fmla="*/ 36953 h 496531"/>
                <a:gd name="connsiteX5" fmla="*/ 126365 w 762370"/>
                <a:gd name="connsiteY5" fmla="*/ 0 h 4965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62370" h="496531">
                  <a:moveTo>
                    <a:pt x="126365" y="0"/>
                  </a:moveTo>
                  <a:lnTo>
                    <a:pt x="762370" y="496531"/>
                  </a:lnTo>
                  <a:lnTo>
                    <a:pt x="0" y="232452"/>
                  </a:lnTo>
                  <a:lnTo>
                    <a:pt x="21195" y="174543"/>
                  </a:lnTo>
                  <a:cubicBezTo>
                    <a:pt x="41689" y="126090"/>
                    <a:pt x="66764" y="80046"/>
                    <a:pt x="95876" y="36953"/>
                  </a:cubicBezTo>
                  <a:lnTo>
                    <a:pt x="12636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3" name="Freeform 272">
              <a:extLst>
                <a:ext uri="{FF2B5EF4-FFF2-40B4-BE49-F238E27FC236}">
                  <a16:creationId xmlns:a16="http://schemas.microsoft.com/office/drawing/2014/main" id="{00000000-0008-0000-0800-000011010000}"/>
                </a:ext>
              </a:extLst>
            </xdr:cNvPr>
            <xdr:cNvSpPr/>
          </xdr:nvSpPr>
          <xdr:spPr>
            <a:xfrm>
              <a:off x="1954362" y="2744907"/>
              <a:ext cx="426434" cy="147713"/>
            </a:xfrm>
            <a:custGeom>
              <a:avLst/>
              <a:gdLst>
                <a:gd name="connsiteX0" fmla="*/ 0 w 426434"/>
                <a:gd name="connsiteY0" fmla="*/ 0 h 147713"/>
                <a:gd name="connsiteX1" fmla="*/ 424602 w 426434"/>
                <a:gd name="connsiteY1" fmla="*/ 147078 h 147713"/>
                <a:gd name="connsiteX2" fmla="*/ 426434 w 426434"/>
                <a:gd name="connsiteY2" fmla="*/ 147713 h 147713"/>
                <a:gd name="connsiteX3" fmla="*/ 426434 w 426434"/>
                <a:gd name="connsiteY3" fmla="*/ 147713 h 147713"/>
                <a:gd name="connsiteX4" fmla="*/ 424601 w 426434"/>
                <a:gd name="connsiteY4" fmla="*/ 147078 h 147713"/>
                <a:gd name="connsiteX5" fmla="*/ 0 w 426434"/>
                <a:gd name="connsiteY5" fmla="*/ 0 h 147713"/>
                <a:gd name="connsiteX6" fmla="*/ 0 w 426434"/>
                <a:gd name="connsiteY6" fmla="*/ 0 h 1477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6434" h="147713">
                  <a:moveTo>
                    <a:pt x="0" y="0"/>
                  </a:moveTo>
                  <a:lnTo>
                    <a:pt x="424602" y="147078"/>
                  </a:lnTo>
                  <a:lnTo>
                    <a:pt x="426434" y="147713"/>
                  </a:lnTo>
                  <a:lnTo>
                    <a:pt x="426434" y="147713"/>
                  </a:lnTo>
                  <a:lnTo>
                    <a:pt x="424601" y="147078"/>
                  </a:ln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4" name="PC.SP.1">
              <a:extLst>
                <a:ext uri="{FF2B5EF4-FFF2-40B4-BE49-F238E27FC236}">
                  <a16:creationId xmlns:a16="http://schemas.microsoft.com/office/drawing/2014/main" id="{00000000-0008-0000-0800-000012010000}"/>
                </a:ext>
              </a:extLst>
            </xdr:cNvPr>
            <xdr:cNvSpPr/>
          </xdr:nvSpPr>
          <xdr:spPr>
            <a:xfrm>
              <a:off x="2338338" y="2892620"/>
              <a:ext cx="810256" cy="268313"/>
            </a:xfrm>
            <a:custGeom>
              <a:avLst/>
              <a:gdLst>
                <a:gd name="connsiteX0" fmla="*/ 42459 w 810256"/>
                <a:gd name="connsiteY0" fmla="*/ 0 h 268313"/>
                <a:gd name="connsiteX1" fmla="*/ 804830 w 810256"/>
                <a:gd name="connsiteY1" fmla="*/ 264079 h 268313"/>
                <a:gd name="connsiteX2" fmla="*/ 804832 w 810256"/>
                <a:gd name="connsiteY2" fmla="*/ 264081 h 268313"/>
                <a:gd name="connsiteX3" fmla="*/ 804836 w 810256"/>
                <a:gd name="connsiteY3" fmla="*/ 264083 h 268313"/>
                <a:gd name="connsiteX4" fmla="*/ 810256 w 810256"/>
                <a:gd name="connsiteY4" fmla="*/ 268313 h 268313"/>
                <a:gd name="connsiteX5" fmla="*/ 505 w 810256"/>
                <a:gd name="connsiteY5" fmla="*/ 267385 h 268313"/>
                <a:gd name="connsiteX6" fmla="*/ 0 w 810256"/>
                <a:gd name="connsiteY6" fmla="*/ 257380 h 268313"/>
                <a:gd name="connsiteX7" fmla="*/ 36416 w 810256"/>
                <a:gd name="connsiteY7" fmla="*/ 16511 h 268313"/>
                <a:gd name="connsiteX8" fmla="*/ 42459 w 810256"/>
                <a:gd name="connsiteY8" fmla="*/ 0 h 268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10256" h="268313">
                  <a:moveTo>
                    <a:pt x="42459" y="0"/>
                  </a:moveTo>
                  <a:lnTo>
                    <a:pt x="804830" y="264079"/>
                  </a:lnTo>
                  <a:lnTo>
                    <a:pt x="804832" y="264081"/>
                  </a:lnTo>
                  <a:lnTo>
                    <a:pt x="804836" y="264083"/>
                  </a:lnTo>
                  <a:lnTo>
                    <a:pt x="810256" y="268313"/>
                  </a:lnTo>
                  <a:lnTo>
                    <a:pt x="505" y="267385"/>
                  </a:lnTo>
                  <a:lnTo>
                    <a:pt x="0" y="257380"/>
                  </a:lnTo>
                  <a:cubicBezTo>
                    <a:pt x="0" y="173502"/>
                    <a:pt x="12750" y="92601"/>
                    <a:pt x="36416" y="16511"/>
                  </a:cubicBezTo>
                  <a:lnTo>
                    <a:pt x="4245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5" name="PC.WC.2">
              <a:extLst>
                <a:ext uri="{FF2B5EF4-FFF2-40B4-BE49-F238E27FC236}">
                  <a16:creationId xmlns:a16="http://schemas.microsoft.com/office/drawing/2014/main" id="{00000000-0008-0000-0800-000013010000}"/>
                </a:ext>
              </a:extLst>
            </xdr:cNvPr>
            <xdr:cNvSpPr/>
          </xdr:nvSpPr>
          <xdr:spPr>
            <a:xfrm>
              <a:off x="2149705" y="2079152"/>
              <a:ext cx="572264" cy="581015"/>
            </a:xfrm>
            <a:custGeom>
              <a:avLst/>
              <a:gdLst>
                <a:gd name="connsiteX0" fmla="*/ 334106 w 572264"/>
                <a:gd name="connsiteY0" fmla="*/ 0 h 581015"/>
                <a:gd name="connsiteX1" fmla="*/ 571533 w 572264"/>
                <a:gd name="connsiteY1" fmla="*/ 383613 h 581015"/>
                <a:gd name="connsiteX2" fmla="*/ 572264 w 572264"/>
                <a:gd name="connsiteY2" fmla="*/ 384794 h 581015"/>
                <a:gd name="connsiteX3" fmla="*/ 545753 w 572264"/>
                <a:gd name="connsiteY3" fmla="*/ 399183 h 581015"/>
                <a:gd name="connsiteX4" fmla="*/ 425875 w 572264"/>
                <a:gd name="connsiteY4" fmla="*/ 498091 h 581015"/>
                <a:gd name="connsiteX5" fmla="*/ 357457 w 572264"/>
                <a:gd name="connsiteY5" fmla="*/ 581015 h 581015"/>
                <a:gd name="connsiteX6" fmla="*/ 354121 w 572264"/>
                <a:gd name="connsiteY6" fmla="*/ 578411 h 581015"/>
                <a:gd name="connsiteX7" fmla="*/ 0 w 572264"/>
                <a:gd name="connsiteY7" fmla="*/ 301949 h 581015"/>
                <a:gd name="connsiteX8" fmla="*/ 63049 w 572264"/>
                <a:gd name="connsiteY8" fmla="*/ 223654 h 581015"/>
                <a:gd name="connsiteX9" fmla="*/ 291246 w 572264"/>
                <a:gd name="connsiteY9" fmla="*/ 26038 h 581015"/>
                <a:gd name="connsiteX10" fmla="*/ 334106 w 572264"/>
                <a:gd name="connsiteY10" fmla="*/ 0 h 581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72264" h="581015">
                  <a:moveTo>
                    <a:pt x="334106" y="0"/>
                  </a:moveTo>
                  <a:lnTo>
                    <a:pt x="571533" y="383613"/>
                  </a:lnTo>
                  <a:lnTo>
                    <a:pt x="572264" y="384794"/>
                  </a:lnTo>
                  <a:lnTo>
                    <a:pt x="545753" y="399183"/>
                  </a:lnTo>
                  <a:cubicBezTo>
                    <a:pt x="502661" y="428296"/>
                    <a:pt x="462521" y="461446"/>
                    <a:pt x="425875" y="498091"/>
                  </a:cubicBezTo>
                  <a:lnTo>
                    <a:pt x="357457" y="581015"/>
                  </a:lnTo>
                  <a:lnTo>
                    <a:pt x="354121" y="578411"/>
                  </a:lnTo>
                  <a:lnTo>
                    <a:pt x="0" y="301949"/>
                  </a:lnTo>
                  <a:lnTo>
                    <a:pt x="63049" y="223654"/>
                  </a:lnTo>
                  <a:cubicBezTo>
                    <a:pt x="130840" y="149068"/>
                    <a:pt x="207456" y="82646"/>
                    <a:pt x="291246" y="26038"/>
                  </a:cubicBezTo>
                  <a:lnTo>
                    <a:pt x="33410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6" name="PC.SC.2">
              <a:extLst>
                <a:ext uri="{FF2B5EF4-FFF2-40B4-BE49-F238E27FC236}">
                  <a16:creationId xmlns:a16="http://schemas.microsoft.com/office/drawing/2014/main" id="{00000000-0008-0000-0800-000014010000}"/>
                </a:ext>
              </a:extLst>
            </xdr:cNvPr>
            <xdr:cNvSpPr/>
          </xdr:nvSpPr>
          <xdr:spPr>
            <a:xfrm>
              <a:off x="1954361" y="2381100"/>
              <a:ext cx="552800" cy="511520"/>
            </a:xfrm>
            <a:custGeom>
              <a:avLst/>
              <a:gdLst>
                <a:gd name="connsiteX0" fmla="*/ 195343 w 552800"/>
                <a:gd name="connsiteY0" fmla="*/ 0 h 511520"/>
                <a:gd name="connsiteX1" fmla="*/ 195344 w 552800"/>
                <a:gd name="connsiteY1" fmla="*/ 1 h 511520"/>
                <a:gd name="connsiteX2" fmla="*/ 195343 w 552800"/>
                <a:gd name="connsiteY2" fmla="*/ 1 h 511520"/>
                <a:gd name="connsiteX3" fmla="*/ 549465 w 552800"/>
                <a:gd name="connsiteY3" fmla="*/ 276464 h 511520"/>
                <a:gd name="connsiteX4" fmla="*/ 552800 w 552800"/>
                <a:gd name="connsiteY4" fmla="*/ 279068 h 511520"/>
                <a:gd name="connsiteX5" fmla="*/ 522311 w 552800"/>
                <a:gd name="connsiteY5" fmla="*/ 316021 h 511520"/>
                <a:gd name="connsiteX6" fmla="*/ 447630 w 552800"/>
                <a:gd name="connsiteY6" fmla="*/ 453611 h 511520"/>
                <a:gd name="connsiteX7" fmla="*/ 426435 w 552800"/>
                <a:gd name="connsiteY7" fmla="*/ 511520 h 511520"/>
                <a:gd name="connsiteX8" fmla="*/ 424603 w 552800"/>
                <a:gd name="connsiteY8" fmla="*/ 510885 h 511520"/>
                <a:gd name="connsiteX9" fmla="*/ 1 w 552800"/>
                <a:gd name="connsiteY9" fmla="*/ 363807 h 511520"/>
                <a:gd name="connsiteX10" fmla="*/ 1 w 552800"/>
                <a:gd name="connsiteY10" fmla="*/ 363807 h 511520"/>
                <a:gd name="connsiteX11" fmla="*/ 0 w 552800"/>
                <a:gd name="connsiteY11" fmla="*/ 363807 h 511520"/>
                <a:gd name="connsiteX12" fmla="*/ 18466 w 552800"/>
                <a:gd name="connsiteY12" fmla="*/ 306890 h 511520"/>
                <a:gd name="connsiteX13" fmla="*/ 163531 w 552800"/>
                <a:gd name="connsiteY13" fmla="*/ 39502 h 511520"/>
                <a:gd name="connsiteX14" fmla="*/ 195343 w 552800"/>
                <a:gd name="connsiteY14" fmla="*/ 0 h 511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552800" h="511520">
                  <a:moveTo>
                    <a:pt x="195343" y="0"/>
                  </a:moveTo>
                  <a:lnTo>
                    <a:pt x="195344" y="1"/>
                  </a:lnTo>
                  <a:lnTo>
                    <a:pt x="195343" y="1"/>
                  </a:lnTo>
                  <a:lnTo>
                    <a:pt x="549465" y="276464"/>
                  </a:lnTo>
                  <a:lnTo>
                    <a:pt x="552800" y="279068"/>
                  </a:lnTo>
                  <a:lnTo>
                    <a:pt x="522311" y="316021"/>
                  </a:lnTo>
                  <a:cubicBezTo>
                    <a:pt x="493199" y="359114"/>
                    <a:pt x="468124" y="405158"/>
                    <a:pt x="447630" y="453611"/>
                  </a:cubicBezTo>
                  <a:lnTo>
                    <a:pt x="426435" y="511520"/>
                  </a:lnTo>
                  <a:lnTo>
                    <a:pt x="424603" y="510885"/>
                  </a:lnTo>
                  <a:lnTo>
                    <a:pt x="1" y="363807"/>
                  </a:lnTo>
                  <a:lnTo>
                    <a:pt x="1" y="363807"/>
                  </a:lnTo>
                  <a:lnTo>
                    <a:pt x="0" y="363807"/>
                  </a:lnTo>
                  <a:lnTo>
                    <a:pt x="18466" y="306890"/>
                  </a:lnTo>
                  <a:cubicBezTo>
                    <a:pt x="56073" y="211521"/>
                    <a:pt x="104978" y="121841"/>
                    <a:pt x="163531" y="39502"/>
                  </a:cubicBezTo>
                  <a:lnTo>
                    <a:pt x="19534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8" name="PC.SP.2">
              <a:extLst>
                <a:ext uri="{FF2B5EF4-FFF2-40B4-BE49-F238E27FC236}">
                  <a16:creationId xmlns:a16="http://schemas.microsoft.com/office/drawing/2014/main" id="{00000000-0008-0000-0800-000016010000}"/>
                </a:ext>
              </a:extLst>
            </xdr:cNvPr>
            <xdr:cNvSpPr/>
          </xdr:nvSpPr>
          <xdr:spPr>
            <a:xfrm>
              <a:off x="1885430" y="2744907"/>
              <a:ext cx="495366" cy="415098"/>
            </a:xfrm>
            <a:custGeom>
              <a:avLst/>
              <a:gdLst>
                <a:gd name="connsiteX0" fmla="*/ 68932 w 495366"/>
                <a:gd name="connsiteY0" fmla="*/ 0 h 415098"/>
                <a:gd name="connsiteX1" fmla="*/ 493533 w 495366"/>
                <a:gd name="connsiteY1" fmla="*/ 147078 h 415098"/>
                <a:gd name="connsiteX2" fmla="*/ 495366 w 495366"/>
                <a:gd name="connsiteY2" fmla="*/ 147713 h 415098"/>
                <a:gd name="connsiteX3" fmla="*/ 489323 w 495366"/>
                <a:gd name="connsiteY3" fmla="*/ 164224 h 415098"/>
                <a:gd name="connsiteX4" fmla="*/ 452907 w 495366"/>
                <a:gd name="connsiteY4" fmla="*/ 405093 h 415098"/>
                <a:gd name="connsiteX5" fmla="*/ 453412 w 495366"/>
                <a:gd name="connsiteY5" fmla="*/ 415098 h 415098"/>
                <a:gd name="connsiteX6" fmla="*/ 450505 w 495366"/>
                <a:gd name="connsiteY6" fmla="*/ 415095 h 415098"/>
                <a:gd name="connsiteX7" fmla="*/ 479 w 495366"/>
                <a:gd name="connsiteY7" fmla="*/ 414579 h 415098"/>
                <a:gd name="connsiteX8" fmla="*/ 0 w 495366"/>
                <a:gd name="connsiteY8" fmla="*/ 405094 h 415098"/>
                <a:gd name="connsiteX9" fmla="*/ 39668 w 495366"/>
                <a:gd name="connsiteY9" fmla="*/ 90200 h 415098"/>
                <a:gd name="connsiteX10" fmla="*/ 68932 w 495366"/>
                <a:gd name="connsiteY10" fmla="*/ 0 h 4150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95366" h="415098">
                  <a:moveTo>
                    <a:pt x="68932" y="0"/>
                  </a:moveTo>
                  <a:lnTo>
                    <a:pt x="493533" y="147078"/>
                  </a:lnTo>
                  <a:lnTo>
                    <a:pt x="495366" y="147713"/>
                  </a:lnTo>
                  <a:lnTo>
                    <a:pt x="489323" y="164224"/>
                  </a:lnTo>
                  <a:cubicBezTo>
                    <a:pt x="465657" y="240314"/>
                    <a:pt x="452907" y="321215"/>
                    <a:pt x="452907" y="405093"/>
                  </a:cubicBezTo>
                  <a:lnTo>
                    <a:pt x="453412" y="415098"/>
                  </a:lnTo>
                  <a:lnTo>
                    <a:pt x="450505" y="415095"/>
                  </a:lnTo>
                  <a:lnTo>
                    <a:pt x="479" y="414579"/>
                  </a:lnTo>
                  <a:lnTo>
                    <a:pt x="0" y="405094"/>
                  </a:lnTo>
                  <a:cubicBezTo>
                    <a:pt x="0" y="296363"/>
                    <a:pt x="13773" y="190848"/>
                    <a:pt x="39668" y="90200"/>
                  </a:cubicBezTo>
                  <a:lnTo>
                    <a:pt x="6893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0" name="Freeform 279">
              <a:extLst>
                <a:ext uri="{FF2B5EF4-FFF2-40B4-BE49-F238E27FC236}">
                  <a16:creationId xmlns:a16="http://schemas.microsoft.com/office/drawing/2014/main" id="{00000000-0008-0000-0800-000018010000}"/>
                </a:ext>
              </a:extLst>
            </xdr:cNvPr>
            <xdr:cNvSpPr/>
          </xdr:nvSpPr>
          <xdr:spPr>
            <a:xfrm>
              <a:off x="1529759" y="2104636"/>
              <a:ext cx="265823" cy="493192"/>
            </a:xfrm>
            <a:custGeom>
              <a:avLst/>
              <a:gdLst>
                <a:gd name="connsiteX0" fmla="*/ 265823 w 265823"/>
                <a:gd name="connsiteY0" fmla="*/ 0 h 493192"/>
                <a:gd name="connsiteX1" fmla="*/ 265823 w 265823"/>
                <a:gd name="connsiteY1" fmla="*/ 0 h 493192"/>
                <a:gd name="connsiteX2" fmla="*/ 221156 w 265823"/>
                <a:gd name="connsiteY2" fmla="*/ 55467 h 493192"/>
                <a:gd name="connsiteX3" fmla="*/ 24281 w 265823"/>
                <a:gd name="connsiteY3" fmla="*/ 418351 h 493192"/>
                <a:gd name="connsiteX4" fmla="*/ 0 w 265823"/>
                <a:gd name="connsiteY4" fmla="*/ 493192 h 493192"/>
                <a:gd name="connsiteX5" fmla="*/ 0 w 265823"/>
                <a:gd name="connsiteY5" fmla="*/ 493192 h 493192"/>
                <a:gd name="connsiteX6" fmla="*/ 24281 w 265823"/>
                <a:gd name="connsiteY6" fmla="*/ 418350 h 493192"/>
                <a:gd name="connsiteX7" fmla="*/ 221156 w 265823"/>
                <a:gd name="connsiteY7" fmla="*/ 55466 h 493192"/>
                <a:gd name="connsiteX8" fmla="*/ 265823 w 265823"/>
                <a:gd name="connsiteY8" fmla="*/ 0 h 4931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65823" h="493192">
                  <a:moveTo>
                    <a:pt x="265823" y="0"/>
                  </a:moveTo>
                  <a:lnTo>
                    <a:pt x="265823" y="0"/>
                  </a:lnTo>
                  <a:lnTo>
                    <a:pt x="221156" y="55467"/>
                  </a:lnTo>
                  <a:cubicBezTo>
                    <a:pt x="141690" y="167213"/>
                    <a:pt x="75319" y="288920"/>
                    <a:pt x="24281" y="418351"/>
                  </a:cubicBezTo>
                  <a:lnTo>
                    <a:pt x="0" y="493192"/>
                  </a:lnTo>
                  <a:lnTo>
                    <a:pt x="0" y="493192"/>
                  </a:lnTo>
                  <a:lnTo>
                    <a:pt x="24281" y="418350"/>
                  </a:lnTo>
                  <a:cubicBezTo>
                    <a:pt x="75319" y="288919"/>
                    <a:pt x="141690" y="167212"/>
                    <a:pt x="221156" y="55466"/>
                  </a:cubicBezTo>
                  <a:lnTo>
                    <a:pt x="265823"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1" name="PC.SP.5">
              <a:extLst>
                <a:ext uri="{FF2B5EF4-FFF2-40B4-BE49-F238E27FC236}">
                  <a16:creationId xmlns:a16="http://schemas.microsoft.com/office/drawing/2014/main" id="{00000000-0008-0000-0800-000019010000}"/>
                </a:ext>
              </a:extLst>
            </xdr:cNvPr>
            <xdr:cNvSpPr/>
          </xdr:nvSpPr>
          <xdr:spPr>
            <a:xfrm>
              <a:off x="445429" y="2273034"/>
              <a:ext cx="656867" cy="885420"/>
            </a:xfrm>
            <a:custGeom>
              <a:avLst/>
              <a:gdLst>
                <a:gd name="connsiteX0" fmla="*/ 146681 w 656867"/>
                <a:gd name="connsiteY0" fmla="*/ 0 h 885420"/>
                <a:gd name="connsiteX1" fmla="*/ 656867 w 656867"/>
                <a:gd name="connsiteY1" fmla="*/ 176724 h 885420"/>
                <a:gd name="connsiteX2" fmla="*/ 645150 w 656867"/>
                <a:gd name="connsiteY2" fmla="*/ 209352 h 885420"/>
                <a:gd name="connsiteX3" fmla="*/ 540000 w 656867"/>
                <a:gd name="connsiteY3" fmla="*/ 876966 h 885420"/>
                <a:gd name="connsiteX4" fmla="*/ 540000 w 656867"/>
                <a:gd name="connsiteY4" fmla="*/ 876967 h 885420"/>
                <a:gd name="connsiteX5" fmla="*/ 540000 w 656867"/>
                <a:gd name="connsiteY5" fmla="*/ 876967 h 885420"/>
                <a:gd name="connsiteX6" fmla="*/ 540427 w 656867"/>
                <a:gd name="connsiteY6" fmla="*/ 885420 h 885420"/>
                <a:gd name="connsiteX7" fmla="*/ 396 w 656867"/>
                <a:gd name="connsiteY7" fmla="*/ 884800 h 885420"/>
                <a:gd name="connsiteX8" fmla="*/ 0 w 656867"/>
                <a:gd name="connsiteY8" fmla="*/ 876967 h 885420"/>
                <a:gd name="connsiteX9" fmla="*/ 131437 w 656867"/>
                <a:gd name="connsiteY9" fmla="*/ 42449 h 885420"/>
                <a:gd name="connsiteX10" fmla="*/ 146681 w 656867"/>
                <a:gd name="connsiteY10" fmla="*/ 0 h 8854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6867" h="885420">
                  <a:moveTo>
                    <a:pt x="146681" y="0"/>
                  </a:moveTo>
                  <a:lnTo>
                    <a:pt x="656867" y="176724"/>
                  </a:lnTo>
                  <a:lnTo>
                    <a:pt x="645150" y="209352"/>
                  </a:lnTo>
                  <a:cubicBezTo>
                    <a:pt x="576891" y="419592"/>
                    <a:pt x="540000" y="643971"/>
                    <a:pt x="540000" y="876966"/>
                  </a:cubicBezTo>
                  <a:lnTo>
                    <a:pt x="540000" y="876967"/>
                  </a:lnTo>
                  <a:lnTo>
                    <a:pt x="540000" y="876967"/>
                  </a:lnTo>
                  <a:lnTo>
                    <a:pt x="540427" y="885420"/>
                  </a:lnTo>
                  <a:lnTo>
                    <a:pt x="396" y="884800"/>
                  </a:lnTo>
                  <a:lnTo>
                    <a:pt x="0" y="876967"/>
                  </a:lnTo>
                  <a:cubicBezTo>
                    <a:pt x="0" y="585723"/>
                    <a:pt x="46113" y="305249"/>
                    <a:pt x="131437" y="42449"/>
                  </a:cubicBezTo>
                  <a:lnTo>
                    <a:pt x="14668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2" name="Freeform 281">
              <a:extLst>
                <a:ext uri="{FF2B5EF4-FFF2-40B4-BE49-F238E27FC236}">
                  <a16:creationId xmlns:a16="http://schemas.microsoft.com/office/drawing/2014/main" id="{00000000-0008-0000-0800-00001A010000}"/>
                </a:ext>
              </a:extLst>
            </xdr:cNvPr>
            <xdr:cNvSpPr/>
          </xdr:nvSpPr>
          <xdr:spPr>
            <a:xfrm>
              <a:off x="1954362" y="2381099"/>
              <a:ext cx="195343" cy="363808"/>
            </a:xfrm>
            <a:custGeom>
              <a:avLst/>
              <a:gdLst>
                <a:gd name="connsiteX0" fmla="*/ 195342 w 195343"/>
                <a:gd name="connsiteY0" fmla="*/ 0 h 363808"/>
                <a:gd name="connsiteX1" fmla="*/ 195343 w 195343"/>
                <a:gd name="connsiteY1" fmla="*/ 1 h 363808"/>
                <a:gd name="connsiteX2" fmla="*/ 163531 w 195343"/>
                <a:gd name="connsiteY2" fmla="*/ 39503 h 363808"/>
                <a:gd name="connsiteX3" fmla="*/ 18466 w 195343"/>
                <a:gd name="connsiteY3" fmla="*/ 306891 h 363808"/>
                <a:gd name="connsiteX4" fmla="*/ 0 w 195343"/>
                <a:gd name="connsiteY4" fmla="*/ 363808 h 363808"/>
                <a:gd name="connsiteX5" fmla="*/ 0 w 195343"/>
                <a:gd name="connsiteY5" fmla="*/ 363808 h 363808"/>
                <a:gd name="connsiteX6" fmla="*/ 18465 w 195343"/>
                <a:gd name="connsiteY6" fmla="*/ 306891 h 363808"/>
                <a:gd name="connsiteX7" fmla="*/ 163530 w 195343"/>
                <a:gd name="connsiteY7" fmla="*/ 39503 h 363808"/>
                <a:gd name="connsiteX8" fmla="*/ 195342 w 195343"/>
                <a:gd name="connsiteY8" fmla="*/ 0 h 363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95343" h="363808">
                  <a:moveTo>
                    <a:pt x="195342" y="0"/>
                  </a:moveTo>
                  <a:lnTo>
                    <a:pt x="195343" y="1"/>
                  </a:lnTo>
                  <a:lnTo>
                    <a:pt x="163531" y="39503"/>
                  </a:lnTo>
                  <a:cubicBezTo>
                    <a:pt x="104978" y="121842"/>
                    <a:pt x="56073" y="211522"/>
                    <a:pt x="18466" y="306891"/>
                  </a:cubicBezTo>
                  <a:lnTo>
                    <a:pt x="0" y="363808"/>
                  </a:lnTo>
                  <a:lnTo>
                    <a:pt x="0" y="363808"/>
                  </a:lnTo>
                  <a:lnTo>
                    <a:pt x="18465" y="306891"/>
                  </a:lnTo>
                  <a:cubicBezTo>
                    <a:pt x="56072" y="211522"/>
                    <a:pt x="104977" y="121842"/>
                    <a:pt x="163530" y="39503"/>
                  </a:cubicBezTo>
                  <a:lnTo>
                    <a:pt x="19534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3" name="PC.SP.4">
              <a:extLst>
                <a:ext uri="{FF2B5EF4-FFF2-40B4-BE49-F238E27FC236}">
                  <a16:creationId xmlns:a16="http://schemas.microsoft.com/office/drawing/2014/main" id="{00000000-0008-0000-0800-00001B010000}"/>
                </a:ext>
              </a:extLst>
            </xdr:cNvPr>
            <xdr:cNvSpPr/>
          </xdr:nvSpPr>
          <xdr:spPr>
            <a:xfrm>
              <a:off x="985428" y="2449759"/>
              <a:ext cx="544330" cy="709211"/>
            </a:xfrm>
            <a:custGeom>
              <a:avLst/>
              <a:gdLst>
                <a:gd name="connsiteX0" fmla="*/ 116868 w 544330"/>
                <a:gd name="connsiteY0" fmla="*/ 0 h 709211"/>
                <a:gd name="connsiteX1" fmla="*/ 544330 w 544330"/>
                <a:gd name="connsiteY1" fmla="*/ 148070 h 709211"/>
                <a:gd name="connsiteX2" fmla="*/ 503835 w 544330"/>
                <a:gd name="connsiteY2" fmla="*/ 272886 h 709211"/>
                <a:gd name="connsiteX3" fmla="*/ 450000 w 544330"/>
                <a:gd name="connsiteY3" fmla="*/ 700242 h 709211"/>
                <a:gd name="connsiteX4" fmla="*/ 450000 w 544330"/>
                <a:gd name="connsiteY4" fmla="*/ 700243 h 709211"/>
                <a:gd name="connsiteX5" fmla="*/ 450000 w 544330"/>
                <a:gd name="connsiteY5" fmla="*/ 700243 h 709211"/>
                <a:gd name="connsiteX6" fmla="*/ 450453 w 544330"/>
                <a:gd name="connsiteY6" fmla="*/ 709211 h 709211"/>
                <a:gd name="connsiteX7" fmla="*/ 427 w 544330"/>
                <a:gd name="connsiteY7" fmla="*/ 708695 h 709211"/>
                <a:gd name="connsiteX8" fmla="*/ 0 w 544330"/>
                <a:gd name="connsiteY8" fmla="*/ 700243 h 709211"/>
                <a:gd name="connsiteX9" fmla="*/ 4383 w 544330"/>
                <a:gd name="connsiteY9" fmla="*/ 561524 h 709211"/>
                <a:gd name="connsiteX10" fmla="*/ 105150 w 544330"/>
                <a:gd name="connsiteY10" fmla="*/ 32629 h 709211"/>
                <a:gd name="connsiteX11" fmla="*/ 116868 w 544330"/>
                <a:gd name="connsiteY11" fmla="*/ 0 h 7092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44330" h="709211">
                  <a:moveTo>
                    <a:pt x="116868" y="0"/>
                  </a:moveTo>
                  <a:lnTo>
                    <a:pt x="544330" y="148070"/>
                  </a:lnTo>
                  <a:lnTo>
                    <a:pt x="503835" y="272886"/>
                  </a:lnTo>
                  <a:cubicBezTo>
                    <a:pt x="468691" y="409480"/>
                    <a:pt x="450000" y="552678"/>
                    <a:pt x="450000" y="700242"/>
                  </a:cubicBezTo>
                  <a:lnTo>
                    <a:pt x="450000" y="700243"/>
                  </a:lnTo>
                  <a:lnTo>
                    <a:pt x="450000" y="700243"/>
                  </a:lnTo>
                  <a:lnTo>
                    <a:pt x="450453" y="709211"/>
                  </a:lnTo>
                  <a:lnTo>
                    <a:pt x="427" y="708695"/>
                  </a:lnTo>
                  <a:lnTo>
                    <a:pt x="0" y="700243"/>
                  </a:lnTo>
                  <a:lnTo>
                    <a:pt x="4383" y="561524"/>
                  </a:lnTo>
                  <a:cubicBezTo>
                    <a:pt x="16011" y="378062"/>
                    <a:pt x="50543" y="200821"/>
                    <a:pt x="105150" y="32629"/>
                  </a:cubicBezTo>
                  <a:lnTo>
                    <a:pt x="11686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4" name="PC.SP.3">
              <a:extLst>
                <a:ext uri="{FF2B5EF4-FFF2-40B4-BE49-F238E27FC236}">
                  <a16:creationId xmlns:a16="http://schemas.microsoft.com/office/drawing/2014/main" id="{00000000-0008-0000-0800-00001C010000}"/>
                </a:ext>
              </a:extLst>
            </xdr:cNvPr>
            <xdr:cNvSpPr/>
          </xdr:nvSpPr>
          <xdr:spPr>
            <a:xfrm>
              <a:off x="1435429" y="2597828"/>
              <a:ext cx="518933" cy="561658"/>
            </a:xfrm>
            <a:custGeom>
              <a:avLst/>
              <a:gdLst>
                <a:gd name="connsiteX0" fmla="*/ 94330 w 518933"/>
                <a:gd name="connsiteY0" fmla="*/ 0 h 561658"/>
                <a:gd name="connsiteX1" fmla="*/ 518933 w 518933"/>
                <a:gd name="connsiteY1" fmla="*/ 147079 h 561658"/>
                <a:gd name="connsiteX2" fmla="*/ 489668 w 518933"/>
                <a:gd name="connsiteY2" fmla="*/ 237279 h 561658"/>
                <a:gd name="connsiteX3" fmla="*/ 450000 w 518933"/>
                <a:gd name="connsiteY3" fmla="*/ 552173 h 561658"/>
                <a:gd name="connsiteX4" fmla="*/ 450479 w 518933"/>
                <a:gd name="connsiteY4" fmla="*/ 561658 h 561658"/>
                <a:gd name="connsiteX5" fmla="*/ 453 w 518933"/>
                <a:gd name="connsiteY5" fmla="*/ 561142 h 561658"/>
                <a:gd name="connsiteX6" fmla="*/ 453 w 518933"/>
                <a:gd name="connsiteY6" fmla="*/ 561141 h 561658"/>
                <a:gd name="connsiteX7" fmla="*/ 453 w 518933"/>
                <a:gd name="connsiteY7" fmla="*/ 561141 h 561658"/>
                <a:gd name="connsiteX8" fmla="*/ 0 w 518933"/>
                <a:gd name="connsiteY8" fmla="*/ 552173 h 561658"/>
                <a:gd name="connsiteX9" fmla="*/ 13739 w 518933"/>
                <a:gd name="connsiteY9" fmla="*/ 334381 h 561658"/>
                <a:gd name="connsiteX10" fmla="*/ 53835 w 518933"/>
                <a:gd name="connsiteY10" fmla="*/ 124817 h 561658"/>
                <a:gd name="connsiteX11" fmla="*/ 94330 w 518933"/>
                <a:gd name="connsiteY11" fmla="*/ 0 h 561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18933" h="561658">
                  <a:moveTo>
                    <a:pt x="94330" y="0"/>
                  </a:moveTo>
                  <a:lnTo>
                    <a:pt x="518933" y="147079"/>
                  </a:lnTo>
                  <a:lnTo>
                    <a:pt x="489668" y="237279"/>
                  </a:lnTo>
                  <a:cubicBezTo>
                    <a:pt x="463773" y="337927"/>
                    <a:pt x="450000" y="443442"/>
                    <a:pt x="450000" y="552173"/>
                  </a:cubicBezTo>
                  <a:lnTo>
                    <a:pt x="450479" y="561658"/>
                  </a:lnTo>
                  <a:lnTo>
                    <a:pt x="453" y="561142"/>
                  </a:lnTo>
                  <a:lnTo>
                    <a:pt x="453" y="561141"/>
                  </a:lnTo>
                  <a:lnTo>
                    <a:pt x="453" y="561141"/>
                  </a:lnTo>
                  <a:lnTo>
                    <a:pt x="0" y="552173"/>
                  </a:lnTo>
                  <a:lnTo>
                    <a:pt x="13739" y="334381"/>
                  </a:lnTo>
                  <a:cubicBezTo>
                    <a:pt x="22805" y="263062"/>
                    <a:pt x="36263" y="193114"/>
                    <a:pt x="53835" y="124817"/>
                  </a:cubicBezTo>
                  <a:lnTo>
                    <a:pt x="9433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5" name="Freeform 284">
              <a:extLst>
                <a:ext uri="{FF2B5EF4-FFF2-40B4-BE49-F238E27FC236}">
                  <a16:creationId xmlns:a16="http://schemas.microsoft.com/office/drawing/2014/main" id="{00000000-0008-0000-0800-00001D010000}"/>
                </a:ext>
              </a:extLst>
            </xdr:cNvPr>
            <xdr:cNvSpPr/>
          </xdr:nvSpPr>
          <xdr:spPr>
            <a:xfrm>
              <a:off x="3148593" y="3159402"/>
              <a:ext cx="9209" cy="8722"/>
            </a:xfrm>
            <a:custGeom>
              <a:avLst/>
              <a:gdLst>
                <a:gd name="connsiteX0" fmla="*/ 2377 w 9209"/>
                <a:gd name="connsiteY0" fmla="*/ 0 h 8722"/>
                <a:gd name="connsiteX1" fmla="*/ 6819 w 9209"/>
                <a:gd name="connsiteY1" fmla="*/ 1538 h 8722"/>
                <a:gd name="connsiteX2" fmla="*/ 4762 w 9209"/>
                <a:gd name="connsiteY2" fmla="*/ 1536 h 8722"/>
                <a:gd name="connsiteX3" fmla="*/ 9209 w 9209"/>
                <a:gd name="connsiteY3" fmla="*/ 8722 h 8722"/>
                <a:gd name="connsiteX4" fmla="*/ 0 w 9209"/>
                <a:gd name="connsiteY4" fmla="*/ 1531 h 8722"/>
                <a:gd name="connsiteX5" fmla="*/ 1428 w 9209"/>
                <a:gd name="connsiteY5" fmla="*/ 1533 h 8722"/>
                <a:gd name="connsiteX6" fmla="*/ 2377 w 9209"/>
                <a:gd name="connsiteY6" fmla="*/ 0 h 87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9209" h="8722">
                  <a:moveTo>
                    <a:pt x="2377" y="0"/>
                  </a:moveTo>
                  <a:lnTo>
                    <a:pt x="6819" y="1538"/>
                  </a:lnTo>
                  <a:lnTo>
                    <a:pt x="4762" y="1536"/>
                  </a:lnTo>
                  <a:lnTo>
                    <a:pt x="9209" y="8722"/>
                  </a:lnTo>
                  <a:lnTo>
                    <a:pt x="0" y="1531"/>
                  </a:lnTo>
                  <a:lnTo>
                    <a:pt x="1428" y="1533"/>
                  </a:lnTo>
                  <a:lnTo>
                    <a:pt x="237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6" name="EF.PR.1">
              <a:extLst>
                <a:ext uri="{FF2B5EF4-FFF2-40B4-BE49-F238E27FC236}">
                  <a16:creationId xmlns:a16="http://schemas.microsoft.com/office/drawing/2014/main" id="{00000000-0008-0000-0800-00001E010000}"/>
                </a:ext>
              </a:extLst>
            </xdr:cNvPr>
            <xdr:cNvSpPr/>
          </xdr:nvSpPr>
          <xdr:spPr>
            <a:xfrm>
              <a:off x="3155411" y="3160941"/>
              <a:ext cx="799420" cy="260727"/>
            </a:xfrm>
            <a:custGeom>
              <a:avLst/>
              <a:gdLst>
                <a:gd name="connsiteX0" fmla="*/ 0 w 799420"/>
                <a:gd name="connsiteY0" fmla="*/ 0 h 260727"/>
                <a:gd name="connsiteX1" fmla="*/ 799420 w 799420"/>
                <a:gd name="connsiteY1" fmla="*/ 917 h 260727"/>
                <a:gd name="connsiteX2" fmla="*/ 799420 w 799420"/>
                <a:gd name="connsiteY2" fmla="*/ 918 h 260727"/>
                <a:gd name="connsiteX3" fmla="*/ 799419 w 799420"/>
                <a:gd name="connsiteY3" fmla="*/ 918 h 260727"/>
                <a:gd name="connsiteX4" fmla="*/ 795835 w 799420"/>
                <a:gd name="connsiteY4" fmla="*/ 71879 h 260727"/>
                <a:gd name="connsiteX5" fmla="*/ 757458 w 799420"/>
                <a:gd name="connsiteY5" fmla="*/ 248852 h 260727"/>
                <a:gd name="connsiteX6" fmla="*/ 752693 w 799420"/>
                <a:gd name="connsiteY6" fmla="*/ 260727 h 260727"/>
                <a:gd name="connsiteX7" fmla="*/ 0 w 799420"/>
                <a:gd name="connsiteY7" fmla="*/ 0 h 2607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99420" h="260727">
                  <a:moveTo>
                    <a:pt x="0" y="0"/>
                  </a:moveTo>
                  <a:lnTo>
                    <a:pt x="799420" y="917"/>
                  </a:lnTo>
                  <a:lnTo>
                    <a:pt x="799420" y="918"/>
                  </a:lnTo>
                  <a:lnTo>
                    <a:pt x="799419" y="918"/>
                  </a:lnTo>
                  <a:lnTo>
                    <a:pt x="795835" y="71879"/>
                  </a:lnTo>
                  <a:cubicBezTo>
                    <a:pt x="789613" y="133146"/>
                    <a:pt x="776563" y="192395"/>
                    <a:pt x="757458" y="248852"/>
                  </a:cubicBezTo>
                  <a:lnTo>
                    <a:pt x="752693" y="260727"/>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7" name="EF.PR.4">
              <a:extLst>
                <a:ext uri="{FF2B5EF4-FFF2-40B4-BE49-F238E27FC236}">
                  <a16:creationId xmlns:a16="http://schemas.microsoft.com/office/drawing/2014/main" id="{00000000-0008-0000-0800-00001F010000}"/>
                </a:ext>
              </a:extLst>
            </xdr:cNvPr>
            <xdr:cNvSpPr/>
          </xdr:nvSpPr>
          <xdr:spPr>
            <a:xfrm>
              <a:off x="4758451" y="3162890"/>
              <a:ext cx="546301" cy="700607"/>
            </a:xfrm>
            <a:custGeom>
              <a:avLst/>
              <a:gdLst>
                <a:gd name="connsiteX0" fmla="*/ 96327 w 546301"/>
                <a:gd name="connsiteY0" fmla="*/ 0 h 700607"/>
                <a:gd name="connsiteX1" fmla="*/ 546301 w 546301"/>
                <a:gd name="connsiteY1" fmla="*/ 517 h 700607"/>
                <a:gd name="connsiteX2" fmla="*/ 535826 w 546301"/>
                <a:gd name="connsiteY2" fmla="*/ 207958 h 700607"/>
                <a:gd name="connsiteX3" fmla="*/ 433487 w 546301"/>
                <a:gd name="connsiteY3" fmla="*/ 679886 h 700607"/>
                <a:gd name="connsiteX4" fmla="*/ 425173 w 546301"/>
                <a:gd name="connsiteY4" fmla="*/ 700607 h 700607"/>
                <a:gd name="connsiteX5" fmla="*/ 0 w 546301"/>
                <a:gd name="connsiteY5" fmla="*/ 553331 h 700607"/>
                <a:gd name="connsiteX6" fmla="*/ 7131 w 546301"/>
                <a:gd name="connsiteY6" fmla="*/ 535559 h 700607"/>
                <a:gd name="connsiteX7" fmla="*/ 88149 w 546301"/>
                <a:gd name="connsiteY7" fmla="*/ 161950 h 700607"/>
                <a:gd name="connsiteX8" fmla="*/ 96327 w 546301"/>
                <a:gd name="connsiteY8" fmla="*/ 1 h 700607"/>
                <a:gd name="connsiteX9" fmla="*/ 96327 w 546301"/>
                <a:gd name="connsiteY9" fmla="*/ 1 h 700607"/>
                <a:gd name="connsiteX10" fmla="*/ 96327 w 546301"/>
                <a:gd name="connsiteY10" fmla="*/ 0 h 70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46301" h="700607">
                  <a:moveTo>
                    <a:pt x="96327" y="0"/>
                  </a:moveTo>
                  <a:lnTo>
                    <a:pt x="546301" y="517"/>
                  </a:lnTo>
                  <a:lnTo>
                    <a:pt x="535826" y="207958"/>
                  </a:lnTo>
                  <a:cubicBezTo>
                    <a:pt x="519234" y="371337"/>
                    <a:pt x="484434" y="529334"/>
                    <a:pt x="433487" y="679886"/>
                  </a:cubicBezTo>
                  <a:lnTo>
                    <a:pt x="425173" y="700607"/>
                  </a:lnTo>
                  <a:lnTo>
                    <a:pt x="0" y="553331"/>
                  </a:lnTo>
                  <a:lnTo>
                    <a:pt x="7131" y="535559"/>
                  </a:lnTo>
                  <a:cubicBezTo>
                    <a:pt x="47464" y="416372"/>
                    <a:pt x="75014" y="291292"/>
                    <a:pt x="88149" y="161950"/>
                  </a:cubicBezTo>
                  <a:lnTo>
                    <a:pt x="96327" y="1"/>
                  </a:lnTo>
                  <a:lnTo>
                    <a:pt x="96327" y="1"/>
                  </a:lnTo>
                  <a:lnTo>
                    <a:pt x="9632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8" name="EF.PR.5">
              <a:extLst>
                <a:ext uri="{FF2B5EF4-FFF2-40B4-BE49-F238E27FC236}">
                  <a16:creationId xmlns:a16="http://schemas.microsoft.com/office/drawing/2014/main" id="{00000000-0008-0000-0800-000020010000}"/>
                </a:ext>
              </a:extLst>
            </xdr:cNvPr>
            <xdr:cNvSpPr/>
          </xdr:nvSpPr>
          <xdr:spPr>
            <a:xfrm>
              <a:off x="5183625" y="3163406"/>
              <a:ext cx="661097" cy="877058"/>
            </a:xfrm>
            <a:custGeom>
              <a:avLst/>
              <a:gdLst>
                <a:gd name="connsiteX0" fmla="*/ 121128 w 661097"/>
                <a:gd name="connsiteY0" fmla="*/ 0 h 877058"/>
                <a:gd name="connsiteX1" fmla="*/ 661097 w 661097"/>
                <a:gd name="connsiteY1" fmla="*/ 619 h 877058"/>
                <a:gd name="connsiteX2" fmla="*/ 647865 w 661097"/>
                <a:gd name="connsiteY2" fmla="*/ 262653 h 877058"/>
                <a:gd name="connsiteX3" fmla="*/ 519942 w 661097"/>
                <a:gd name="connsiteY3" fmla="*/ 852563 h 877058"/>
                <a:gd name="connsiteX4" fmla="*/ 510889 w 661097"/>
                <a:gd name="connsiteY4" fmla="*/ 877058 h 877058"/>
                <a:gd name="connsiteX5" fmla="*/ 0 w 661097"/>
                <a:gd name="connsiteY5" fmla="*/ 700091 h 877058"/>
                <a:gd name="connsiteX6" fmla="*/ 8314 w 661097"/>
                <a:gd name="connsiteY6" fmla="*/ 679369 h 877058"/>
                <a:gd name="connsiteX7" fmla="*/ 110653 w 661097"/>
                <a:gd name="connsiteY7" fmla="*/ 207441 h 877058"/>
                <a:gd name="connsiteX8" fmla="*/ 121128 w 661097"/>
                <a:gd name="connsiteY8" fmla="*/ 0 h 8770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61097" h="877058">
                  <a:moveTo>
                    <a:pt x="121128" y="0"/>
                  </a:moveTo>
                  <a:lnTo>
                    <a:pt x="661097" y="619"/>
                  </a:lnTo>
                  <a:lnTo>
                    <a:pt x="647865" y="262653"/>
                  </a:lnTo>
                  <a:cubicBezTo>
                    <a:pt x="627125" y="466877"/>
                    <a:pt x="583625" y="664373"/>
                    <a:pt x="519942" y="852563"/>
                  </a:cubicBezTo>
                  <a:lnTo>
                    <a:pt x="510889" y="877058"/>
                  </a:lnTo>
                  <a:lnTo>
                    <a:pt x="0" y="700091"/>
                  </a:lnTo>
                  <a:lnTo>
                    <a:pt x="8314" y="679369"/>
                  </a:lnTo>
                  <a:cubicBezTo>
                    <a:pt x="59261" y="528817"/>
                    <a:pt x="94061" y="370820"/>
                    <a:pt x="110653" y="207441"/>
                  </a:cubicBezTo>
                  <a:lnTo>
                    <a:pt x="12112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9" name="EF.RS.1">
              <a:extLst>
                <a:ext uri="{FF2B5EF4-FFF2-40B4-BE49-F238E27FC236}">
                  <a16:creationId xmlns:a16="http://schemas.microsoft.com/office/drawing/2014/main" id="{00000000-0008-0000-0800-000021010000}"/>
                </a:ext>
              </a:extLst>
            </xdr:cNvPr>
            <xdr:cNvSpPr/>
          </xdr:nvSpPr>
          <xdr:spPr>
            <a:xfrm>
              <a:off x="3157800" y="3168125"/>
              <a:ext cx="621486" cy="668174"/>
            </a:xfrm>
            <a:custGeom>
              <a:avLst/>
              <a:gdLst>
                <a:gd name="connsiteX0" fmla="*/ 0 w 621486"/>
                <a:gd name="connsiteY0" fmla="*/ 0 h 668174"/>
                <a:gd name="connsiteX1" fmla="*/ 621486 w 621486"/>
                <a:gd name="connsiteY1" fmla="*/ 485194 h 668174"/>
                <a:gd name="connsiteX2" fmla="*/ 573962 w 621486"/>
                <a:gd name="connsiteY2" fmla="*/ 540729 h 668174"/>
                <a:gd name="connsiteX3" fmla="*/ 510326 w 621486"/>
                <a:gd name="connsiteY3" fmla="*/ 600677 h 668174"/>
                <a:gd name="connsiteX4" fmla="*/ 440507 w 621486"/>
                <a:gd name="connsiteY4" fmla="*/ 653541 h 668174"/>
                <a:gd name="connsiteX5" fmla="*/ 413549 w 621486"/>
                <a:gd name="connsiteY5" fmla="*/ 668174 h 668174"/>
                <a:gd name="connsiteX6" fmla="*/ 0 w 621486"/>
                <a:gd name="connsiteY6" fmla="*/ 0 h 668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1486" h="668174">
                  <a:moveTo>
                    <a:pt x="0" y="0"/>
                  </a:moveTo>
                  <a:lnTo>
                    <a:pt x="621486" y="485194"/>
                  </a:lnTo>
                  <a:lnTo>
                    <a:pt x="573962" y="540729"/>
                  </a:lnTo>
                  <a:lnTo>
                    <a:pt x="510326" y="600677"/>
                  </a:lnTo>
                  <a:cubicBezTo>
                    <a:pt x="488052" y="619512"/>
                    <a:pt x="464747" y="637165"/>
                    <a:pt x="440507" y="653541"/>
                  </a:cubicBezTo>
                  <a:lnTo>
                    <a:pt x="413549" y="668174"/>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0" name="Freeform 289">
              <a:extLst>
                <a:ext uri="{FF2B5EF4-FFF2-40B4-BE49-F238E27FC236}">
                  <a16:creationId xmlns:a16="http://schemas.microsoft.com/office/drawing/2014/main" id="{00000000-0008-0000-0800-000022010000}"/>
                </a:ext>
              </a:extLst>
            </xdr:cNvPr>
            <xdr:cNvSpPr/>
          </xdr:nvSpPr>
          <xdr:spPr>
            <a:xfrm>
              <a:off x="3779287" y="3421667"/>
              <a:ext cx="128818" cy="231652"/>
            </a:xfrm>
            <a:custGeom>
              <a:avLst/>
              <a:gdLst>
                <a:gd name="connsiteX0" fmla="*/ 128817 w 128818"/>
                <a:gd name="connsiteY0" fmla="*/ 0 h 231652"/>
                <a:gd name="connsiteX1" fmla="*/ 128818 w 128818"/>
                <a:gd name="connsiteY1" fmla="*/ 0 h 231652"/>
                <a:gd name="connsiteX2" fmla="*/ 100481 w 128818"/>
                <a:gd name="connsiteY2" fmla="*/ 70619 h 231652"/>
                <a:gd name="connsiteX3" fmla="*/ 9347 w 128818"/>
                <a:gd name="connsiteY3" fmla="*/ 220729 h 231652"/>
                <a:gd name="connsiteX4" fmla="*/ 0 w 128818"/>
                <a:gd name="connsiteY4" fmla="*/ 231652 h 231652"/>
                <a:gd name="connsiteX5" fmla="*/ 0 w 128818"/>
                <a:gd name="connsiteY5" fmla="*/ 231651 h 231652"/>
                <a:gd name="connsiteX6" fmla="*/ 9346 w 128818"/>
                <a:gd name="connsiteY6" fmla="*/ 220730 h 231652"/>
                <a:gd name="connsiteX7" fmla="*/ 100480 w 128818"/>
                <a:gd name="connsiteY7" fmla="*/ 70620 h 231652"/>
                <a:gd name="connsiteX8" fmla="*/ 128817 w 128818"/>
                <a:gd name="connsiteY8" fmla="*/ 0 h 2316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8818" h="231652">
                  <a:moveTo>
                    <a:pt x="128817" y="0"/>
                  </a:moveTo>
                  <a:lnTo>
                    <a:pt x="128818" y="0"/>
                  </a:lnTo>
                  <a:lnTo>
                    <a:pt x="100481" y="70619"/>
                  </a:lnTo>
                  <a:cubicBezTo>
                    <a:pt x="75514" y="124092"/>
                    <a:pt x="44879" y="174386"/>
                    <a:pt x="9347" y="220729"/>
                  </a:cubicBezTo>
                  <a:lnTo>
                    <a:pt x="0" y="231652"/>
                  </a:lnTo>
                  <a:lnTo>
                    <a:pt x="0" y="231651"/>
                  </a:lnTo>
                  <a:lnTo>
                    <a:pt x="9346" y="220730"/>
                  </a:lnTo>
                  <a:cubicBezTo>
                    <a:pt x="44878" y="174387"/>
                    <a:pt x="75513" y="124093"/>
                    <a:pt x="100480" y="70620"/>
                  </a:cubicBezTo>
                  <a:lnTo>
                    <a:pt x="12881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1" name="Freeform 290">
              <a:extLst>
                <a:ext uri="{FF2B5EF4-FFF2-40B4-BE49-F238E27FC236}">
                  <a16:creationId xmlns:a16="http://schemas.microsoft.com/office/drawing/2014/main" id="{00000000-0008-0000-0800-000023010000}"/>
                </a:ext>
              </a:extLst>
            </xdr:cNvPr>
            <xdr:cNvSpPr/>
          </xdr:nvSpPr>
          <xdr:spPr>
            <a:xfrm>
              <a:off x="4488400" y="3716220"/>
              <a:ext cx="270051" cy="490704"/>
            </a:xfrm>
            <a:custGeom>
              <a:avLst/>
              <a:gdLst>
                <a:gd name="connsiteX0" fmla="*/ 270051 w 270051"/>
                <a:gd name="connsiteY0" fmla="*/ 0 h 490704"/>
                <a:gd name="connsiteX1" fmla="*/ 270051 w 270051"/>
                <a:gd name="connsiteY1" fmla="*/ 0 h 490704"/>
                <a:gd name="connsiteX2" fmla="*/ 207299 w 270051"/>
                <a:gd name="connsiteY2" fmla="*/ 156385 h 490704"/>
                <a:gd name="connsiteX3" fmla="*/ 14907 w 270051"/>
                <a:gd name="connsiteY3" fmla="*/ 473284 h 490704"/>
                <a:gd name="connsiteX4" fmla="*/ 0 w 270051"/>
                <a:gd name="connsiteY4" fmla="*/ 490704 h 490704"/>
                <a:gd name="connsiteX5" fmla="*/ 0 w 270051"/>
                <a:gd name="connsiteY5" fmla="*/ 490703 h 490704"/>
                <a:gd name="connsiteX6" fmla="*/ 14907 w 270051"/>
                <a:gd name="connsiteY6" fmla="*/ 473283 h 490704"/>
                <a:gd name="connsiteX7" fmla="*/ 207299 w 270051"/>
                <a:gd name="connsiteY7" fmla="*/ 156384 h 490704"/>
                <a:gd name="connsiteX8" fmla="*/ 270051 w 270051"/>
                <a:gd name="connsiteY8" fmla="*/ 0 h 4907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0051" h="490704">
                  <a:moveTo>
                    <a:pt x="270051" y="0"/>
                  </a:moveTo>
                  <a:lnTo>
                    <a:pt x="270051" y="0"/>
                  </a:lnTo>
                  <a:lnTo>
                    <a:pt x="207299" y="156385"/>
                  </a:lnTo>
                  <a:cubicBezTo>
                    <a:pt x="154592" y="269271"/>
                    <a:pt x="89917" y="375448"/>
                    <a:pt x="14907" y="473284"/>
                  </a:cubicBezTo>
                  <a:lnTo>
                    <a:pt x="0" y="490704"/>
                  </a:lnTo>
                  <a:lnTo>
                    <a:pt x="0" y="490703"/>
                  </a:lnTo>
                  <a:lnTo>
                    <a:pt x="14907" y="473283"/>
                  </a:lnTo>
                  <a:cubicBezTo>
                    <a:pt x="89917" y="375447"/>
                    <a:pt x="154592" y="269270"/>
                    <a:pt x="207299" y="156384"/>
                  </a:cubicBezTo>
                  <a:lnTo>
                    <a:pt x="27005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2" name="Freeform 291">
              <a:extLst>
                <a:ext uri="{FF2B5EF4-FFF2-40B4-BE49-F238E27FC236}">
                  <a16:creationId xmlns:a16="http://schemas.microsoft.com/office/drawing/2014/main" id="{00000000-0008-0000-0800-000024010000}"/>
                </a:ext>
              </a:extLst>
            </xdr:cNvPr>
            <xdr:cNvSpPr/>
          </xdr:nvSpPr>
          <xdr:spPr>
            <a:xfrm>
              <a:off x="4842954" y="3863496"/>
              <a:ext cx="340670" cy="620230"/>
            </a:xfrm>
            <a:custGeom>
              <a:avLst/>
              <a:gdLst>
                <a:gd name="connsiteX0" fmla="*/ 340669 w 340670"/>
                <a:gd name="connsiteY0" fmla="*/ 0 h 620230"/>
                <a:gd name="connsiteX1" fmla="*/ 340670 w 340670"/>
                <a:gd name="connsiteY1" fmla="*/ 1 h 620230"/>
                <a:gd name="connsiteX2" fmla="*/ 260712 w 340670"/>
                <a:gd name="connsiteY2" fmla="*/ 199267 h 620230"/>
                <a:gd name="connsiteX3" fmla="*/ 17689 w 340670"/>
                <a:gd name="connsiteY3" fmla="*/ 599561 h 620230"/>
                <a:gd name="connsiteX4" fmla="*/ 1 w 340670"/>
                <a:gd name="connsiteY4" fmla="*/ 620230 h 620230"/>
                <a:gd name="connsiteX5" fmla="*/ 0 w 340670"/>
                <a:gd name="connsiteY5" fmla="*/ 620230 h 620230"/>
                <a:gd name="connsiteX6" fmla="*/ 17688 w 340670"/>
                <a:gd name="connsiteY6" fmla="*/ 599561 h 620230"/>
                <a:gd name="connsiteX7" fmla="*/ 260711 w 340670"/>
                <a:gd name="connsiteY7" fmla="*/ 199267 h 620230"/>
                <a:gd name="connsiteX8" fmla="*/ 340669 w 340670"/>
                <a:gd name="connsiteY8" fmla="*/ 0 h 6202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40670" h="620230">
                  <a:moveTo>
                    <a:pt x="340669" y="0"/>
                  </a:moveTo>
                  <a:lnTo>
                    <a:pt x="340670" y="1"/>
                  </a:lnTo>
                  <a:lnTo>
                    <a:pt x="260712" y="199267"/>
                  </a:lnTo>
                  <a:cubicBezTo>
                    <a:pt x="194134" y="341860"/>
                    <a:pt x="112439" y="475979"/>
                    <a:pt x="17689" y="599561"/>
                  </a:cubicBezTo>
                  <a:lnTo>
                    <a:pt x="1" y="620230"/>
                  </a:lnTo>
                  <a:lnTo>
                    <a:pt x="0" y="620230"/>
                  </a:lnTo>
                  <a:lnTo>
                    <a:pt x="17688" y="599561"/>
                  </a:lnTo>
                  <a:cubicBezTo>
                    <a:pt x="112438" y="475979"/>
                    <a:pt x="194133" y="341860"/>
                    <a:pt x="260711" y="199267"/>
                  </a:cubicBezTo>
                  <a:lnTo>
                    <a:pt x="340669"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3" name="EF.RS.4">
              <a:extLst>
                <a:ext uri="{FF2B5EF4-FFF2-40B4-BE49-F238E27FC236}">
                  <a16:creationId xmlns:a16="http://schemas.microsoft.com/office/drawing/2014/main" id="{00000000-0008-0000-0800-000025010000}"/>
                </a:ext>
              </a:extLst>
            </xdr:cNvPr>
            <xdr:cNvSpPr/>
          </xdr:nvSpPr>
          <xdr:spPr>
            <a:xfrm>
              <a:off x="4045318" y="4206925"/>
              <a:ext cx="797636" cy="777435"/>
            </a:xfrm>
            <a:custGeom>
              <a:avLst/>
              <a:gdLst>
                <a:gd name="connsiteX0" fmla="*/ 443081 w 797636"/>
                <a:gd name="connsiteY0" fmla="*/ 0 h 777435"/>
                <a:gd name="connsiteX1" fmla="*/ 797636 w 797636"/>
                <a:gd name="connsiteY1" fmla="*/ 276802 h 777435"/>
                <a:gd name="connsiteX2" fmla="*/ 663666 w 797636"/>
                <a:gd name="connsiteY2" fmla="*/ 433347 h 777435"/>
                <a:gd name="connsiteX3" fmla="*/ 307787 w 797636"/>
                <a:gd name="connsiteY3" fmla="*/ 734182 h 777435"/>
                <a:gd name="connsiteX4" fmla="*/ 236591 w 797636"/>
                <a:gd name="connsiteY4" fmla="*/ 777435 h 777435"/>
                <a:gd name="connsiteX5" fmla="*/ 0 w 797636"/>
                <a:gd name="connsiteY5" fmla="*/ 395171 h 777435"/>
                <a:gd name="connsiteX6" fmla="*/ 56187 w 797636"/>
                <a:gd name="connsiteY6" fmla="*/ 361036 h 777435"/>
                <a:gd name="connsiteX7" fmla="*/ 337925 w 797636"/>
                <a:gd name="connsiteY7" fmla="*/ 122875 h 777435"/>
                <a:gd name="connsiteX8" fmla="*/ 443081 w 797636"/>
                <a:gd name="connsiteY8" fmla="*/ 0 h 7774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97636" h="777435">
                  <a:moveTo>
                    <a:pt x="443081" y="0"/>
                  </a:moveTo>
                  <a:lnTo>
                    <a:pt x="797636" y="276802"/>
                  </a:lnTo>
                  <a:lnTo>
                    <a:pt x="663666" y="433347"/>
                  </a:lnTo>
                  <a:cubicBezTo>
                    <a:pt x="556378" y="545879"/>
                    <a:pt x="437064" y="646844"/>
                    <a:pt x="307787" y="734182"/>
                  </a:cubicBezTo>
                  <a:lnTo>
                    <a:pt x="236591" y="777435"/>
                  </a:lnTo>
                  <a:lnTo>
                    <a:pt x="0" y="395171"/>
                  </a:lnTo>
                  <a:lnTo>
                    <a:pt x="56187" y="361036"/>
                  </a:lnTo>
                  <a:cubicBezTo>
                    <a:pt x="158531" y="291894"/>
                    <a:pt x="252988" y="211963"/>
                    <a:pt x="337925" y="122875"/>
                  </a:cubicBezTo>
                  <a:lnTo>
                    <a:pt x="44308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4" name="EF.RS.5">
              <a:extLst>
                <a:ext uri="{FF2B5EF4-FFF2-40B4-BE49-F238E27FC236}">
                  <a16:creationId xmlns:a16="http://schemas.microsoft.com/office/drawing/2014/main" id="{00000000-0008-0000-0800-000026010000}"/>
                </a:ext>
              </a:extLst>
            </xdr:cNvPr>
            <xdr:cNvSpPr/>
          </xdr:nvSpPr>
          <xdr:spPr>
            <a:xfrm>
              <a:off x="4281910" y="4483726"/>
              <a:ext cx="986512" cy="959350"/>
            </a:xfrm>
            <a:custGeom>
              <a:avLst/>
              <a:gdLst>
                <a:gd name="connsiteX0" fmla="*/ 561045 w 986512"/>
                <a:gd name="connsiteY0" fmla="*/ 0 h 959350"/>
                <a:gd name="connsiteX1" fmla="*/ 986512 w 986512"/>
                <a:gd name="connsiteY1" fmla="*/ 332163 h 959350"/>
                <a:gd name="connsiteX2" fmla="*/ 817964 w 986512"/>
                <a:gd name="connsiteY2" fmla="*/ 529113 h 959350"/>
                <a:gd name="connsiteX3" fmla="*/ 373115 w 986512"/>
                <a:gd name="connsiteY3" fmla="*/ 905156 h 959350"/>
                <a:gd name="connsiteX4" fmla="*/ 283910 w 986512"/>
                <a:gd name="connsiteY4" fmla="*/ 959350 h 959350"/>
                <a:gd name="connsiteX5" fmla="*/ 0 w 986512"/>
                <a:gd name="connsiteY5" fmla="*/ 500633 h 959350"/>
                <a:gd name="connsiteX6" fmla="*/ 71196 w 986512"/>
                <a:gd name="connsiteY6" fmla="*/ 457380 h 959350"/>
                <a:gd name="connsiteX7" fmla="*/ 427075 w 986512"/>
                <a:gd name="connsiteY7" fmla="*/ 156545 h 959350"/>
                <a:gd name="connsiteX8" fmla="*/ 561045 w 986512"/>
                <a:gd name="connsiteY8" fmla="*/ 0 h 9593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86512" h="959350">
                  <a:moveTo>
                    <a:pt x="561045" y="0"/>
                  </a:moveTo>
                  <a:lnTo>
                    <a:pt x="986512" y="332163"/>
                  </a:lnTo>
                  <a:lnTo>
                    <a:pt x="817964" y="529113"/>
                  </a:lnTo>
                  <a:cubicBezTo>
                    <a:pt x="683853" y="669778"/>
                    <a:pt x="534711" y="795984"/>
                    <a:pt x="373115" y="905156"/>
                  </a:cubicBezTo>
                  <a:lnTo>
                    <a:pt x="283910" y="959350"/>
                  </a:lnTo>
                  <a:lnTo>
                    <a:pt x="0" y="500633"/>
                  </a:lnTo>
                  <a:lnTo>
                    <a:pt x="71196" y="457380"/>
                  </a:lnTo>
                  <a:cubicBezTo>
                    <a:pt x="200473" y="370042"/>
                    <a:pt x="319787" y="269077"/>
                    <a:pt x="427075" y="156545"/>
                  </a:cubicBezTo>
                  <a:lnTo>
                    <a:pt x="56104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5" name="Freeform 294">
              <a:extLst>
                <a:ext uri="{FF2B5EF4-FFF2-40B4-BE49-F238E27FC236}">
                  <a16:creationId xmlns:a16="http://schemas.microsoft.com/office/drawing/2014/main" id="{00000000-0008-0000-0800-000027010000}"/>
                </a:ext>
              </a:extLst>
            </xdr:cNvPr>
            <xdr:cNvSpPr/>
          </xdr:nvSpPr>
          <xdr:spPr>
            <a:xfrm>
              <a:off x="1441460" y="1314621"/>
              <a:ext cx="569166" cy="513552"/>
            </a:xfrm>
            <a:custGeom>
              <a:avLst/>
              <a:gdLst>
                <a:gd name="connsiteX0" fmla="*/ 569166 w 569166"/>
                <a:gd name="connsiteY0" fmla="*/ 0 h 513552"/>
                <a:gd name="connsiteX1" fmla="*/ 569166 w 569166"/>
                <a:gd name="connsiteY1" fmla="*/ 1 h 513552"/>
                <a:gd name="connsiteX2" fmla="*/ 496291 w 569166"/>
                <a:gd name="connsiteY2" fmla="*/ 44274 h 513552"/>
                <a:gd name="connsiteX3" fmla="*/ 105097 w 569166"/>
                <a:gd name="connsiteY3" fmla="*/ 383045 h 513552"/>
                <a:gd name="connsiteX4" fmla="*/ 0 w 569166"/>
                <a:gd name="connsiteY4" fmla="*/ 513552 h 513552"/>
                <a:gd name="connsiteX5" fmla="*/ 0 w 569166"/>
                <a:gd name="connsiteY5" fmla="*/ 513552 h 513552"/>
                <a:gd name="connsiteX6" fmla="*/ 105097 w 569166"/>
                <a:gd name="connsiteY6" fmla="*/ 383044 h 513552"/>
                <a:gd name="connsiteX7" fmla="*/ 496291 w 569166"/>
                <a:gd name="connsiteY7" fmla="*/ 44273 h 513552"/>
                <a:gd name="connsiteX8" fmla="*/ 569166 w 569166"/>
                <a:gd name="connsiteY8" fmla="*/ 0 h 5135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69166" h="513552">
                  <a:moveTo>
                    <a:pt x="569166" y="0"/>
                  </a:moveTo>
                  <a:lnTo>
                    <a:pt x="569166" y="1"/>
                  </a:lnTo>
                  <a:lnTo>
                    <a:pt x="496291" y="44274"/>
                  </a:lnTo>
                  <a:cubicBezTo>
                    <a:pt x="352650" y="141316"/>
                    <a:pt x="221310" y="255182"/>
                    <a:pt x="105097" y="383045"/>
                  </a:cubicBezTo>
                  <a:lnTo>
                    <a:pt x="0" y="513552"/>
                  </a:lnTo>
                  <a:lnTo>
                    <a:pt x="0" y="513552"/>
                  </a:lnTo>
                  <a:lnTo>
                    <a:pt x="105097" y="383044"/>
                  </a:lnTo>
                  <a:cubicBezTo>
                    <a:pt x="221310" y="255181"/>
                    <a:pt x="352650" y="141315"/>
                    <a:pt x="496291" y="44273"/>
                  </a:cubicBezTo>
                  <a:lnTo>
                    <a:pt x="56916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6" name="PC.SC.5">
              <a:extLst>
                <a:ext uri="{FF2B5EF4-FFF2-40B4-BE49-F238E27FC236}">
                  <a16:creationId xmlns:a16="http://schemas.microsoft.com/office/drawing/2014/main" id="{00000000-0008-0000-0800-000028010000}"/>
                </a:ext>
              </a:extLst>
            </xdr:cNvPr>
            <xdr:cNvSpPr/>
          </xdr:nvSpPr>
          <xdr:spPr>
            <a:xfrm>
              <a:off x="592110" y="1494280"/>
              <a:ext cx="849351" cy="955479"/>
            </a:xfrm>
            <a:custGeom>
              <a:avLst/>
              <a:gdLst>
                <a:gd name="connsiteX0" fmla="*/ 421667 w 849351"/>
                <a:gd name="connsiteY0" fmla="*/ 0 h 955479"/>
                <a:gd name="connsiteX1" fmla="*/ 849351 w 849351"/>
                <a:gd name="connsiteY1" fmla="*/ 333894 h 955479"/>
                <a:gd name="connsiteX2" fmla="*/ 791828 w 849351"/>
                <a:gd name="connsiteY2" fmla="*/ 405324 h 955479"/>
                <a:gd name="connsiteX3" fmla="*/ 543144 w 849351"/>
                <a:gd name="connsiteY3" fmla="*/ 863703 h 955479"/>
                <a:gd name="connsiteX4" fmla="*/ 510186 w 849351"/>
                <a:gd name="connsiteY4" fmla="*/ 955479 h 955479"/>
                <a:gd name="connsiteX5" fmla="*/ 0 w 849351"/>
                <a:gd name="connsiteY5" fmla="*/ 778755 h 955479"/>
                <a:gd name="connsiteX6" fmla="*/ 40600 w 849351"/>
                <a:gd name="connsiteY6" fmla="*/ 665700 h 955479"/>
                <a:gd name="connsiteX7" fmla="*/ 351455 w 849351"/>
                <a:gd name="connsiteY7" fmla="*/ 92726 h 955479"/>
                <a:gd name="connsiteX8" fmla="*/ 421667 w 849351"/>
                <a:gd name="connsiteY8" fmla="*/ 0 h 955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49351" h="955479">
                  <a:moveTo>
                    <a:pt x="421667" y="0"/>
                  </a:moveTo>
                  <a:lnTo>
                    <a:pt x="849351" y="333894"/>
                  </a:lnTo>
                  <a:lnTo>
                    <a:pt x="791828" y="405324"/>
                  </a:lnTo>
                  <a:cubicBezTo>
                    <a:pt x="691449" y="546477"/>
                    <a:pt x="607612" y="700212"/>
                    <a:pt x="543144" y="863703"/>
                  </a:cubicBezTo>
                  <a:lnTo>
                    <a:pt x="510186" y="955479"/>
                  </a:lnTo>
                  <a:lnTo>
                    <a:pt x="0" y="778755"/>
                  </a:lnTo>
                  <a:lnTo>
                    <a:pt x="40600" y="665700"/>
                  </a:lnTo>
                  <a:cubicBezTo>
                    <a:pt x="121185" y="461336"/>
                    <a:pt x="225982" y="269166"/>
                    <a:pt x="351455" y="92726"/>
                  </a:cubicBezTo>
                  <a:lnTo>
                    <a:pt x="42166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7" name="PC.SC.4">
              <a:extLst>
                <a:ext uri="{FF2B5EF4-FFF2-40B4-BE49-F238E27FC236}">
                  <a16:creationId xmlns:a16="http://schemas.microsoft.com/office/drawing/2014/main" id="{00000000-0008-0000-0800-000029010000}"/>
                </a:ext>
              </a:extLst>
            </xdr:cNvPr>
            <xdr:cNvSpPr/>
          </xdr:nvSpPr>
          <xdr:spPr>
            <a:xfrm>
              <a:off x="1102297" y="1828174"/>
              <a:ext cx="693285" cy="769655"/>
            </a:xfrm>
            <a:custGeom>
              <a:avLst/>
              <a:gdLst>
                <a:gd name="connsiteX0" fmla="*/ 339164 w 693285"/>
                <a:gd name="connsiteY0" fmla="*/ 0 h 769655"/>
                <a:gd name="connsiteX1" fmla="*/ 693285 w 693285"/>
                <a:gd name="connsiteY1" fmla="*/ 276463 h 769655"/>
                <a:gd name="connsiteX2" fmla="*/ 648618 w 693285"/>
                <a:gd name="connsiteY2" fmla="*/ 331929 h 769655"/>
                <a:gd name="connsiteX3" fmla="*/ 451743 w 693285"/>
                <a:gd name="connsiteY3" fmla="*/ 694813 h 769655"/>
                <a:gd name="connsiteX4" fmla="*/ 427462 w 693285"/>
                <a:gd name="connsiteY4" fmla="*/ 769655 h 769655"/>
                <a:gd name="connsiteX5" fmla="*/ 0 w 693285"/>
                <a:gd name="connsiteY5" fmla="*/ 621585 h 769655"/>
                <a:gd name="connsiteX6" fmla="*/ 32957 w 693285"/>
                <a:gd name="connsiteY6" fmla="*/ 529810 h 769655"/>
                <a:gd name="connsiteX7" fmla="*/ 281641 w 693285"/>
                <a:gd name="connsiteY7" fmla="*/ 71431 h 769655"/>
                <a:gd name="connsiteX8" fmla="*/ 339164 w 693285"/>
                <a:gd name="connsiteY8" fmla="*/ 0 h 7696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93285" h="769655">
                  <a:moveTo>
                    <a:pt x="339164" y="0"/>
                  </a:moveTo>
                  <a:lnTo>
                    <a:pt x="693285" y="276463"/>
                  </a:lnTo>
                  <a:lnTo>
                    <a:pt x="648618" y="331929"/>
                  </a:lnTo>
                  <a:cubicBezTo>
                    <a:pt x="569152" y="443675"/>
                    <a:pt x="502781" y="565382"/>
                    <a:pt x="451743" y="694813"/>
                  </a:cubicBezTo>
                  <a:lnTo>
                    <a:pt x="427462" y="769655"/>
                  </a:lnTo>
                  <a:lnTo>
                    <a:pt x="0" y="621585"/>
                  </a:lnTo>
                  <a:lnTo>
                    <a:pt x="32957" y="529810"/>
                  </a:lnTo>
                  <a:cubicBezTo>
                    <a:pt x="97425" y="366319"/>
                    <a:pt x="181262" y="212584"/>
                    <a:pt x="281641" y="71431"/>
                  </a:cubicBezTo>
                  <a:lnTo>
                    <a:pt x="33916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8" name="PC.SC.3">
              <a:extLst>
                <a:ext uri="{FF2B5EF4-FFF2-40B4-BE49-F238E27FC236}">
                  <a16:creationId xmlns:a16="http://schemas.microsoft.com/office/drawing/2014/main" id="{00000000-0008-0000-0800-00002A010000}"/>
                </a:ext>
              </a:extLst>
            </xdr:cNvPr>
            <xdr:cNvSpPr/>
          </xdr:nvSpPr>
          <xdr:spPr>
            <a:xfrm>
              <a:off x="1529759" y="2104637"/>
              <a:ext cx="619945" cy="640271"/>
            </a:xfrm>
            <a:custGeom>
              <a:avLst/>
              <a:gdLst>
                <a:gd name="connsiteX0" fmla="*/ 265823 w 619945"/>
                <a:gd name="connsiteY0" fmla="*/ 0 h 640271"/>
                <a:gd name="connsiteX1" fmla="*/ 619945 w 619945"/>
                <a:gd name="connsiteY1" fmla="*/ 276463 h 640271"/>
                <a:gd name="connsiteX2" fmla="*/ 588133 w 619945"/>
                <a:gd name="connsiteY2" fmla="*/ 315966 h 640271"/>
                <a:gd name="connsiteX3" fmla="*/ 443068 w 619945"/>
                <a:gd name="connsiteY3" fmla="*/ 583354 h 640271"/>
                <a:gd name="connsiteX4" fmla="*/ 424603 w 619945"/>
                <a:gd name="connsiteY4" fmla="*/ 640271 h 640271"/>
                <a:gd name="connsiteX5" fmla="*/ 0 w 619945"/>
                <a:gd name="connsiteY5" fmla="*/ 493192 h 640271"/>
                <a:gd name="connsiteX6" fmla="*/ 24281 w 619945"/>
                <a:gd name="connsiteY6" fmla="*/ 418351 h 640271"/>
                <a:gd name="connsiteX7" fmla="*/ 221156 w 619945"/>
                <a:gd name="connsiteY7" fmla="*/ 55467 h 640271"/>
                <a:gd name="connsiteX8" fmla="*/ 265823 w 619945"/>
                <a:gd name="connsiteY8" fmla="*/ 0 h 6402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19945" h="640271">
                  <a:moveTo>
                    <a:pt x="265823" y="0"/>
                  </a:moveTo>
                  <a:lnTo>
                    <a:pt x="619945" y="276463"/>
                  </a:lnTo>
                  <a:lnTo>
                    <a:pt x="588133" y="315966"/>
                  </a:lnTo>
                  <a:cubicBezTo>
                    <a:pt x="529580" y="398305"/>
                    <a:pt x="480675" y="487985"/>
                    <a:pt x="443068" y="583354"/>
                  </a:cubicBezTo>
                  <a:lnTo>
                    <a:pt x="424603" y="640271"/>
                  </a:lnTo>
                  <a:lnTo>
                    <a:pt x="0" y="493192"/>
                  </a:lnTo>
                  <a:lnTo>
                    <a:pt x="24281" y="418351"/>
                  </a:lnTo>
                  <a:cubicBezTo>
                    <a:pt x="75319" y="288920"/>
                    <a:pt x="141690" y="167213"/>
                    <a:pt x="221156" y="55467"/>
                  </a:cubicBezTo>
                  <a:lnTo>
                    <a:pt x="26582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9" name="Freeform 298">
              <a:extLst>
                <a:ext uri="{FF2B5EF4-FFF2-40B4-BE49-F238E27FC236}">
                  <a16:creationId xmlns:a16="http://schemas.microsoft.com/office/drawing/2014/main" id="{00000000-0008-0000-0800-00002B010000}"/>
                </a:ext>
              </a:extLst>
            </xdr:cNvPr>
            <xdr:cNvSpPr/>
          </xdr:nvSpPr>
          <xdr:spPr>
            <a:xfrm>
              <a:off x="985428" y="2449759"/>
              <a:ext cx="116868" cy="700243"/>
            </a:xfrm>
            <a:custGeom>
              <a:avLst/>
              <a:gdLst>
                <a:gd name="connsiteX0" fmla="*/ 116867 w 116868"/>
                <a:gd name="connsiteY0" fmla="*/ 0 h 700243"/>
                <a:gd name="connsiteX1" fmla="*/ 116868 w 116868"/>
                <a:gd name="connsiteY1" fmla="*/ 0 h 700243"/>
                <a:gd name="connsiteX2" fmla="*/ 105150 w 116868"/>
                <a:gd name="connsiteY2" fmla="*/ 32629 h 700243"/>
                <a:gd name="connsiteX3" fmla="*/ 4383 w 116868"/>
                <a:gd name="connsiteY3" fmla="*/ 561524 h 700243"/>
                <a:gd name="connsiteX4" fmla="*/ 0 w 116868"/>
                <a:gd name="connsiteY4" fmla="*/ 700243 h 700243"/>
                <a:gd name="connsiteX5" fmla="*/ 0 w 116868"/>
                <a:gd name="connsiteY5" fmla="*/ 700242 h 700243"/>
                <a:gd name="connsiteX6" fmla="*/ 105150 w 116868"/>
                <a:gd name="connsiteY6" fmla="*/ 32628 h 700243"/>
                <a:gd name="connsiteX7" fmla="*/ 116867 w 116868"/>
                <a:gd name="connsiteY7" fmla="*/ 0 h 7002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6868" h="700243">
                  <a:moveTo>
                    <a:pt x="116867" y="0"/>
                  </a:moveTo>
                  <a:lnTo>
                    <a:pt x="116868" y="0"/>
                  </a:lnTo>
                  <a:lnTo>
                    <a:pt x="105150" y="32629"/>
                  </a:lnTo>
                  <a:cubicBezTo>
                    <a:pt x="50543" y="200821"/>
                    <a:pt x="16011" y="378062"/>
                    <a:pt x="4383" y="561524"/>
                  </a:cubicBezTo>
                  <a:lnTo>
                    <a:pt x="0" y="700243"/>
                  </a:lnTo>
                  <a:lnTo>
                    <a:pt x="0" y="700242"/>
                  </a:lnTo>
                  <a:cubicBezTo>
                    <a:pt x="0" y="467247"/>
                    <a:pt x="36891" y="242868"/>
                    <a:pt x="105150" y="32628"/>
                  </a:cubicBezTo>
                  <a:lnTo>
                    <a:pt x="11686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0" name="Freeform 299">
              <a:extLst>
                <a:ext uri="{FF2B5EF4-FFF2-40B4-BE49-F238E27FC236}">
                  <a16:creationId xmlns:a16="http://schemas.microsoft.com/office/drawing/2014/main" id="{00000000-0008-0000-0800-00002C010000}"/>
                </a:ext>
              </a:extLst>
            </xdr:cNvPr>
            <xdr:cNvSpPr/>
          </xdr:nvSpPr>
          <xdr:spPr>
            <a:xfrm>
              <a:off x="1435428" y="2597829"/>
              <a:ext cx="94330" cy="552173"/>
            </a:xfrm>
            <a:custGeom>
              <a:avLst/>
              <a:gdLst>
                <a:gd name="connsiteX0" fmla="*/ 94330 w 94330"/>
                <a:gd name="connsiteY0" fmla="*/ 0 h 552173"/>
                <a:gd name="connsiteX1" fmla="*/ 94330 w 94330"/>
                <a:gd name="connsiteY1" fmla="*/ 0 h 552173"/>
                <a:gd name="connsiteX2" fmla="*/ 53835 w 94330"/>
                <a:gd name="connsiteY2" fmla="*/ 124817 h 552173"/>
                <a:gd name="connsiteX3" fmla="*/ 13739 w 94330"/>
                <a:gd name="connsiteY3" fmla="*/ 334381 h 552173"/>
                <a:gd name="connsiteX4" fmla="*/ 0 w 94330"/>
                <a:gd name="connsiteY4" fmla="*/ 552173 h 552173"/>
                <a:gd name="connsiteX5" fmla="*/ 0 w 94330"/>
                <a:gd name="connsiteY5" fmla="*/ 552172 h 552173"/>
                <a:gd name="connsiteX6" fmla="*/ 53835 w 94330"/>
                <a:gd name="connsiteY6" fmla="*/ 124816 h 552173"/>
                <a:gd name="connsiteX7" fmla="*/ 94330 w 94330"/>
                <a:gd name="connsiteY7" fmla="*/ 0 h 5521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330" h="552173">
                  <a:moveTo>
                    <a:pt x="94330" y="0"/>
                  </a:moveTo>
                  <a:lnTo>
                    <a:pt x="94330" y="0"/>
                  </a:lnTo>
                  <a:lnTo>
                    <a:pt x="53835" y="124817"/>
                  </a:lnTo>
                  <a:cubicBezTo>
                    <a:pt x="36263" y="193114"/>
                    <a:pt x="22805" y="263062"/>
                    <a:pt x="13739" y="334381"/>
                  </a:cubicBezTo>
                  <a:lnTo>
                    <a:pt x="0" y="552173"/>
                  </a:lnTo>
                  <a:lnTo>
                    <a:pt x="0" y="552172"/>
                  </a:lnTo>
                  <a:cubicBezTo>
                    <a:pt x="0" y="404608"/>
                    <a:pt x="18691" y="261410"/>
                    <a:pt x="53835" y="124816"/>
                  </a:cubicBezTo>
                  <a:lnTo>
                    <a:pt x="9433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1" name="Freeform 300">
              <a:extLst>
                <a:ext uri="{FF2B5EF4-FFF2-40B4-BE49-F238E27FC236}">
                  <a16:creationId xmlns:a16="http://schemas.microsoft.com/office/drawing/2014/main" id="{00000000-0008-0000-0800-00002D010000}"/>
                </a:ext>
              </a:extLst>
            </xdr:cNvPr>
            <xdr:cNvSpPr/>
          </xdr:nvSpPr>
          <xdr:spPr>
            <a:xfrm>
              <a:off x="1435429" y="3150001"/>
              <a:ext cx="453" cy="8968"/>
            </a:xfrm>
            <a:custGeom>
              <a:avLst/>
              <a:gdLst>
                <a:gd name="connsiteX0" fmla="*/ 0 w 453"/>
                <a:gd name="connsiteY0" fmla="*/ 0 h 8968"/>
                <a:gd name="connsiteX1" fmla="*/ 453 w 453"/>
                <a:gd name="connsiteY1" fmla="*/ 8968 h 8968"/>
                <a:gd name="connsiteX2" fmla="*/ 453 w 453"/>
                <a:gd name="connsiteY2" fmla="*/ 8968 h 8968"/>
                <a:gd name="connsiteX3" fmla="*/ 0 w 453"/>
                <a:gd name="connsiteY3" fmla="*/ 0 h 8968"/>
                <a:gd name="connsiteX4" fmla="*/ 0 w 453"/>
                <a:gd name="connsiteY4" fmla="*/ 0 h 89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53" h="8968">
                  <a:moveTo>
                    <a:pt x="0" y="0"/>
                  </a:moveTo>
                  <a:lnTo>
                    <a:pt x="453" y="8968"/>
                  </a:lnTo>
                  <a:lnTo>
                    <a:pt x="453" y="8968"/>
                  </a:ln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2" name="Freeform 301">
              <a:extLst>
                <a:ext uri="{FF2B5EF4-FFF2-40B4-BE49-F238E27FC236}">
                  <a16:creationId xmlns:a16="http://schemas.microsoft.com/office/drawing/2014/main" id="{00000000-0008-0000-0800-00002E010000}"/>
                </a:ext>
              </a:extLst>
            </xdr:cNvPr>
            <xdr:cNvSpPr/>
          </xdr:nvSpPr>
          <xdr:spPr>
            <a:xfrm>
              <a:off x="3143169" y="3156701"/>
              <a:ext cx="7800" cy="4235"/>
            </a:xfrm>
            <a:custGeom>
              <a:avLst/>
              <a:gdLst>
                <a:gd name="connsiteX0" fmla="*/ 0 w 7800"/>
                <a:gd name="connsiteY0" fmla="*/ 0 h 4235"/>
                <a:gd name="connsiteX1" fmla="*/ 7800 w 7800"/>
                <a:gd name="connsiteY1" fmla="*/ 2702 h 4235"/>
                <a:gd name="connsiteX2" fmla="*/ 6851 w 7800"/>
                <a:gd name="connsiteY2" fmla="*/ 4235 h 4235"/>
                <a:gd name="connsiteX3" fmla="*/ 5423 w 7800"/>
                <a:gd name="connsiteY3" fmla="*/ 4233 h 4235"/>
                <a:gd name="connsiteX4" fmla="*/ 0 w 7800"/>
                <a:gd name="connsiteY4" fmla="*/ 0 h 42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00" h="4235">
                  <a:moveTo>
                    <a:pt x="0" y="0"/>
                  </a:moveTo>
                  <a:lnTo>
                    <a:pt x="7800" y="2702"/>
                  </a:lnTo>
                  <a:lnTo>
                    <a:pt x="6851" y="4235"/>
                  </a:lnTo>
                  <a:lnTo>
                    <a:pt x="5423" y="4233"/>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3" name="EF.HA.1">
              <a:extLst>
                <a:ext uri="{FF2B5EF4-FFF2-40B4-BE49-F238E27FC236}">
                  <a16:creationId xmlns:a16="http://schemas.microsoft.com/office/drawing/2014/main" id="{00000000-0008-0000-0800-00002F010000}"/>
                </a:ext>
              </a:extLst>
            </xdr:cNvPr>
            <xdr:cNvSpPr/>
          </xdr:nvSpPr>
          <xdr:spPr>
            <a:xfrm>
              <a:off x="3153354" y="3160938"/>
              <a:ext cx="754750" cy="492380"/>
            </a:xfrm>
            <a:custGeom>
              <a:avLst/>
              <a:gdLst>
                <a:gd name="connsiteX0" fmla="*/ 0 w 754750"/>
                <a:gd name="connsiteY0" fmla="*/ 0 h 492380"/>
                <a:gd name="connsiteX1" fmla="*/ 2057 w 754750"/>
                <a:gd name="connsiteY1" fmla="*/ 2 h 492380"/>
                <a:gd name="connsiteX2" fmla="*/ 754750 w 754750"/>
                <a:gd name="connsiteY2" fmla="*/ 260729 h 492380"/>
                <a:gd name="connsiteX3" fmla="*/ 726413 w 754750"/>
                <a:gd name="connsiteY3" fmla="*/ 331349 h 492380"/>
                <a:gd name="connsiteX4" fmla="*/ 635279 w 754750"/>
                <a:gd name="connsiteY4" fmla="*/ 481459 h 492380"/>
                <a:gd name="connsiteX5" fmla="*/ 625933 w 754750"/>
                <a:gd name="connsiteY5" fmla="*/ 492380 h 492380"/>
                <a:gd name="connsiteX6" fmla="*/ 4447 w 754750"/>
                <a:gd name="connsiteY6" fmla="*/ 7186 h 492380"/>
                <a:gd name="connsiteX7" fmla="*/ 0 w 754750"/>
                <a:gd name="connsiteY7" fmla="*/ 0 h 4923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54750" h="492380">
                  <a:moveTo>
                    <a:pt x="0" y="0"/>
                  </a:moveTo>
                  <a:lnTo>
                    <a:pt x="2057" y="2"/>
                  </a:lnTo>
                  <a:lnTo>
                    <a:pt x="754750" y="260729"/>
                  </a:lnTo>
                  <a:lnTo>
                    <a:pt x="726413" y="331349"/>
                  </a:lnTo>
                  <a:cubicBezTo>
                    <a:pt x="701446" y="384822"/>
                    <a:pt x="670811" y="435116"/>
                    <a:pt x="635279" y="481459"/>
                  </a:cubicBezTo>
                  <a:lnTo>
                    <a:pt x="625933" y="492380"/>
                  </a:lnTo>
                  <a:lnTo>
                    <a:pt x="4447" y="7186"/>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4" name="Freeform 303">
              <a:extLst>
                <a:ext uri="{FF2B5EF4-FFF2-40B4-BE49-F238E27FC236}">
                  <a16:creationId xmlns:a16="http://schemas.microsoft.com/office/drawing/2014/main" id="{00000000-0008-0000-0800-000030010000}"/>
                </a:ext>
              </a:extLst>
            </xdr:cNvPr>
            <xdr:cNvSpPr/>
          </xdr:nvSpPr>
          <xdr:spPr>
            <a:xfrm>
              <a:off x="4758451" y="3162890"/>
              <a:ext cx="96327" cy="553330"/>
            </a:xfrm>
            <a:custGeom>
              <a:avLst/>
              <a:gdLst>
                <a:gd name="connsiteX0" fmla="*/ 96327 w 96327"/>
                <a:gd name="connsiteY0" fmla="*/ 0 h 553330"/>
                <a:gd name="connsiteX1" fmla="*/ 96327 w 96327"/>
                <a:gd name="connsiteY1" fmla="*/ 0 h 553330"/>
                <a:gd name="connsiteX2" fmla="*/ 88149 w 96327"/>
                <a:gd name="connsiteY2" fmla="*/ 161949 h 553330"/>
                <a:gd name="connsiteX3" fmla="*/ 7131 w 96327"/>
                <a:gd name="connsiteY3" fmla="*/ 535558 h 553330"/>
                <a:gd name="connsiteX4" fmla="*/ 0 w 96327"/>
                <a:gd name="connsiteY4" fmla="*/ 553330 h 553330"/>
                <a:gd name="connsiteX5" fmla="*/ 0 w 96327"/>
                <a:gd name="connsiteY5" fmla="*/ 553330 h 553330"/>
                <a:gd name="connsiteX6" fmla="*/ 7131 w 96327"/>
                <a:gd name="connsiteY6" fmla="*/ 535557 h 553330"/>
                <a:gd name="connsiteX7" fmla="*/ 88149 w 96327"/>
                <a:gd name="connsiteY7" fmla="*/ 161948 h 553330"/>
                <a:gd name="connsiteX8" fmla="*/ 96327 w 96327"/>
                <a:gd name="connsiteY8" fmla="*/ 0 h 5533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6327" h="553330">
                  <a:moveTo>
                    <a:pt x="96327" y="0"/>
                  </a:moveTo>
                  <a:lnTo>
                    <a:pt x="96327" y="0"/>
                  </a:lnTo>
                  <a:lnTo>
                    <a:pt x="88149" y="161949"/>
                  </a:lnTo>
                  <a:cubicBezTo>
                    <a:pt x="75014" y="291291"/>
                    <a:pt x="47464" y="416371"/>
                    <a:pt x="7131" y="535558"/>
                  </a:cubicBezTo>
                  <a:lnTo>
                    <a:pt x="0" y="553330"/>
                  </a:lnTo>
                  <a:lnTo>
                    <a:pt x="0" y="553330"/>
                  </a:lnTo>
                  <a:lnTo>
                    <a:pt x="7131" y="535557"/>
                  </a:lnTo>
                  <a:cubicBezTo>
                    <a:pt x="47464" y="416370"/>
                    <a:pt x="75014" y="291290"/>
                    <a:pt x="88149" y="161948"/>
                  </a:cubicBezTo>
                  <a:lnTo>
                    <a:pt x="9632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5" name="EF.PR.2">
              <a:extLst>
                <a:ext uri="{FF2B5EF4-FFF2-40B4-BE49-F238E27FC236}">
                  <a16:creationId xmlns:a16="http://schemas.microsoft.com/office/drawing/2014/main" id="{00000000-0008-0000-0800-000031010000}"/>
                </a:ext>
              </a:extLst>
            </xdr:cNvPr>
            <xdr:cNvSpPr/>
          </xdr:nvSpPr>
          <xdr:spPr>
            <a:xfrm>
              <a:off x="3908105" y="3161858"/>
              <a:ext cx="500871" cy="407622"/>
            </a:xfrm>
            <a:custGeom>
              <a:avLst/>
              <a:gdLst>
                <a:gd name="connsiteX0" fmla="*/ 46726 w 500871"/>
                <a:gd name="connsiteY0" fmla="*/ 0 h 407622"/>
                <a:gd name="connsiteX1" fmla="*/ 496698 w 500871"/>
                <a:gd name="connsiteY1" fmla="*/ 516 h 407622"/>
                <a:gd name="connsiteX2" fmla="*/ 500871 w 500871"/>
                <a:gd name="connsiteY2" fmla="*/ 521 h 407622"/>
                <a:gd name="connsiteX3" fmla="*/ 495268 w 500871"/>
                <a:gd name="connsiteY3" fmla="*/ 111479 h 407622"/>
                <a:gd name="connsiteX4" fmla="*/ 445126 w 500871"/>
                <a:gd name="connsiteY4" fmla="*/ 357337 h 407622"/>
                <a:gd name="connsiteX5" fmla="*/ 426722 w 500871"/>
                <a:gd name="connsiteY5" fmla="*/ 407622 h 407622"/>
                <a:gd name="connsiteX6" fmla="*/ 425173 w 500871"/>
                <a:gd name="connsiteY6" fmla="*/ 407086 h 407622"/>
                <a:gd name="connsiteX7" fmla="*/ 1 w 500871"/>
                <a:gd name="connsiteY7" fmla="*/ 259809 h 407622"/>
                <a:gd name="connsiteX8" fmla="*/ 1 w 500871"/>
                <a:gd name="connsiteY8" fmla="*/ 259809 h 407622"/>
                <a:gd name="connsiteX9" fmla="*/ 0 w 500871"/>
                <a:gd name="connsiteY9" fmla="*/ 259809 h 407622"/>
                <a:gd name="connsiteX10" fmla="*/ 4765 w 500871"/>
                <a:gd name="connsiteY10" fmla="*/ 247933 h 407622"/>
                <a:gd name="connsiteX11" fmla="*/ 43142 w 500871"/>
                <a:gd name="connsiteY11" fmla="*/ 70960 h 407622"/>
                <a:gd name="connsiteX12" fmla="*/ 46726 w 500871"/>
                <a:gd name="connsiteY12" fmla="*/ 0 h 407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00871" h="407622">
                  <a:moveTo>
                    <a:pt x="46726" y="0"/>
                  </a:moveTo>
                  <a:lnTo>
                    <a:pt x="496698" y="516"/>
                  </a:lnTo>
                  <a:lnTo>
                    <a:pt x="500871" y="521"/>
                  </a:lnTo>
                  <a:lnTo>
                    <a:pt x="495268" y="111479"/>
                  </a:lnTo>
                  <a:cubicBezTo>
                    <a:pt x="486665" y="196194"/>
                    <a:pt x="469669" y="278428"/>
                    <a:pt x="445126" y="357337"/>
                  </a:cubicBezTo>
                  <a:lnTo>
                    <a:pt x="426722" y="407622"/>
                  </a:lnTo>
                  <a:lnTo>
                    <a:pt x="425173" y="407086"/>
                  </a:lnTo>
                  <a:lnTo>
                    <a:pt x="1" y="259809"/>
                  </a:lnTo>
                  <a:lnTo>
                    <a:pt x="1" y="259809"/>
                  </a:lnTo>
                  <a:lnTo>
                    <a:pt x="0" y="259809"/>
                  </a:lnTo>
                  <a:lnTo>
                    <a:pt x="4765" y="247933"/>
                  </a:lnTo>
                  <a:cubicBezTo>
                    <a:pt x="23870" y="191476"/>
                    <a:pt x="36920" y="132227"/>
                    <a:pt x="43142" y="70960"/>
                  </a:cubicBezTo>
                  <a:lnTo>
                    <a:pt x="4672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6" name="EF.HA.2">
              <a:extLst>
                <a:ext uri="{FF2B5EF4-FFF2-40B4-BE49-F238E27FC236}">
                  <a16:creationId xmlns:a16="http://schemas.microsoft.com/office/drawing/2014/main" id="{00000000-0008-0000-0800-000032010000}"/>
                </a:ext>
              </a:extLst>
            </xdr:cNvPr>
            <xdr:cNvSpPr/>
          </xdr:nvSpPr>
          <xdr:spPr>
            <a:xfrm>
              <a:off x="3779288" y="3421667"/>
              <a:ext cx="555538" cy="508540"/>
            </a:xfrm>
            <a:custGeom>
              <a:avLst/>
              <a:gdLst>
                <a:gd name="connsiteX0" fmla="*/ 128818 w 555538"/>
                <a:gd name="connsiteY0" fmla="*/ 0 h 508540"/>
                <a:gd name="connsiteX1" fmla="*/ 553989 w 555538"/>
                <a:gd name="connsiteY1" fmla="*/ 147277 h 508540"/>
                <a:gd name="connsiteX2" fmla="*/ 555538 w 555538"/>
                <a:gd name="connsiteY2" fmla="*/ 147814 h 508540"/>
                <a:gd name="connsiteX3" fmla="*/ 531573 w 555538"/>
                <a:gd name="connsiteY3" fmla="*/ 213291 h 508540"/>
                <a:gd name="connsiteX4" fmla="*/ 415402 w 555538"/>
                <a:gd name="connsiteY4" fmla="*/ 427320 h 508540"/>
                <a:gd name="connsiteX5" fmla="*/ 354667 w 555538"/>
                <a:gd name="connsiteY5" fmla="*/ 508540 h 508540"/>
                <a:gd name="connsiteX6" fmla="*/ 354557 w 555538"/>
                <a:gd name="connsiteY6" fmla="*/ 508454 h 508540"/>
                <a:gd name="connsiteX7" fmla="*/ 0 w 555538"/>
                <a:gd name="connsiteY7" fmla="*/ 231652 h 508540"/>
                <a:gd name="connsiteX8" fmla="*/ 9347 w 555538"/>
                <a:gd name="connsiteY8" fmla="*/ 220729 h 508540"/>
                <a:gd name="connsiteX9" fmla="*/ 100481 w 555538"/>
                <a:gd name="connsiteY9" fmla="*/ 70619 h 508540"/>
                <a:gd name="connsiteX10" fmla="*/ 128818 w 555538"/>
                <a:gd name="connsiteY10" fmla="*/ 0 h 5085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55538" h="508540">
                  <a:moveTo>
                    <a:pt x="128818" y="0"/>
                  </a:moveTo>
                  <a:lnTo>
                    <a:pt x="553989" y="147277"/>
                  </a:lnTo>
                  <a:lnTo>
                    <a:pt x="555538" y="147814"/>
                  </a:lnTo>
                  <a:lnTo>
                    <a:pt x="531573" y="213291"/>
                  </a:lnTo>
                  <a:cubicBezTo>
                    <a:pt x="499694" y="288663"/>
                    <a:pt x="460688" y="360288"/>
                    <a:pt x="415402" y="427320"/>
                  </a:cubicBezTo>
                  <a:lnTo>
                    <a:pt x="354667" y="508540"/>
                  </a:lnTo>
                  <a:lnTo>
                    <a:pt x="354557" y="508454"/>
                  </a:lnTo>
                  <a:lnTo>
                    <a:pt x="0" y="231652"/>
                  </a:lnTo>
                  <a:lnTo>
                    <a:pt x="9347" y="220729"/>
                  </a:lnTo>
                  <a:cubicBezTo>
                    <a:pt x="44879" y="174386"/>
                    <a:pt x="75514" y="124092"/>
                    <a:pt x="100481" y="70619"/>
                  </a:cubicBezTo>
                  <a:lnTo>
                    <a:pt x="12881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7" name="Freeform 306">
              <a:extLst>
                <a:ext uri="{FF2B5EF4-FFF2-40B4-BE49-F238E27FC236}">
                  <a16:creationId xmlns:a16="http://schemas.microsoft.com/office/drawing/2014/main" id="{00000000-0008-0000-0800-000033010000}"/>
                </a:ext>
              </a:extLst>
            </xdr:cNvPr>
            <xdr:cNvSpPr/>
          </xdr:nvSpPr>
          <xdr:spPr>
            <a:xfrm>
              <a:off x="4334826" y="3569480"/>
              <a:ext cx="423624" cy="146740"/>
            </a:xfrm>
            <a:custGeom>
              <a:avLst/>
              <a:gdLst>
                <a:gd name="connsiteX0" fmla="*/ 1 w 423624"/>
                <a:gd name="connsiteY0" fmla="*/ 0 h 146740"/>
                <a:gd name="connsiteX1" fmla="*/ 423624 w 423624"/>
                <a:gd name="connsiteY1" fmla="*/ 146740 h 146740"/>
                <a:gd name="connsiteX2" fmla="*/ 423624 w 423624"/>
                <a:gd name="connsiteY2" fmla="*/ 146740 h 146740"/>
                <a:gd name="connsiteX3" fmla="*/ 0 w 423624"/>
                <a:gd name="connsiteY3" fmla="*/ 1 h 146740"/>
                <a:gd name="connsiteX4" fmla="*/ 1 w 423624"/>
                <a:gd name="connsiteY4" fmla="*/ 0 h 14674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3624" h="146740">
                  <a:moveTo>
                    <a:pt x="1" y="0"/>
                  </a:moveTo>
                  <a:lnTo>
                    <a:pt x="423624" y="146740"/>
                  </a:lnTo>
                  <a:lnTo>
                    <a:pt x="423624" y="146740"/>
                  </a:ln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8" name="EF.RS.2">
              <a:extLst>
                <a:ext uri="{FF2B5EF4-FFF2-40B4-BE49-F238E27FC236}">
                  <a16:creationId xmlns:a16="http://schemas.microsoft.com/office/drawing/2014/main" id="{00000000-0008-0000-0800-000034010000}"/>
                </a:ext>
              </a:extLst>
            </xdr:cNvPr>
            <xdr:cNvSpPr/>
          </xdr:nvSpPr>
          <xdr:spPr>
            <a:xfrm>
              <a:off x="3571349" y="3653319"/>
              <a:ext cx="562606" cy="564486"/>
            </a:xfrm>
            <a:custGeom>
              <a:avLst/>
              <a:gdLst>
                <a:gd name="connsiteX0" fmla="*/ 207938 w 562606"/>
                <a:gd name="connsiteY0" fmla="*/ 0 h 564486"/>
                <a:gd name="connsiteX1" fmla="*/ 562495 w 562606"/>
                <a:gd name="connsiteY1" fmla="*/ 276802 h 564486"/>
                <a:gd name="connsiteX2" fmla="*/ 562606 w 562606"/>
                <a:gd name="connsiteY2" fmla="*/ 276888 h 564486"/>
                <a:gd name="connsiteX3" fmla="*/ 550806 w 562606"/>
                <a:gd name="connsiteY3" fmla="*/ 292667 h 564486"/>
                <a:gd name="connsiteX4" fmla="*/ 283007 w 562606"/>
                <a:gd name="connsiteY4" fmla="*/ 536002 h 564486"/>
                <a:gd name="connsiteX5" fmla="*/ 236122 w 562606"/>
                <a:gd name="connsiteY5" fmla="*/ 564486 h 564486"/>
                <a:gd name="connsiteX6" fmla="*/ 0 w 562606"/>
                <a:gd name="connsiteY6" fmla="*/ 182980 h 564486"/>
                <a:gd name="connsiteX7" fmla="*/ 26958 w 562606"/>
                <a:gd name="connsiteY7" fmla="*/ 168347 h 564486"/>
                <a:gd name="connsiteX8" fmla="*/ 160413 w 562606"/>
                <a:gd name="connsiteY8" fmla="*/ 55534 h 564486"/>
                <a:gd name="connsiteX9" fmla="*/ 160414 w 562606"/>
                <a:gd name="connsiteY9" fmla="*/ 55534 h 564486"/>
                <a:gd name="connsiteX10" fmla="*/ 160414 w 562606"/>
                <a:gd name="connsiteY10" fmla="*/ 55533 h 564486"/>
                <a:gd name="connsiteX11" fmla="*/ 207938 w 562606"/>
                <a:gd name="connsiteY11" fmla="*/ 0 h 5644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62606" h="564486">
                  <a:moveTo>
                    <a:pt x="207938" y="0"/>
                  </a:moveTo>
                  <a:lnTo>
                    <a:pt x="562495" y="276802"/>
                  </a:lnTo>
                  <a:lnTo>
                    <a:pt x="562606" y="276888"/>
                  </a:lnTo>
                  <a:lnTo>
                    <a:pt x="550806" y="292667"/>
                  </a:lnTo>
                  <a:cubicBezTo>
                    <a:pt x="473772" y="386011"/>
                    <a:pt x="383556" y="468073"/>
                    <a:pt x="283007" y="536002"/>
                  </a:cubicBezTo>
                  <a:lnTo>
                    <a:pt x="236122" y="564486"/>
                  </a:lnTo>
                  <a:lnTo>
                    <a:pt x="0" y="182980"/>
                  </a:lnTo>
                  <a:lnTo>
                    <a:pt x="26958" y="168347"/>
                  </a:lnTo>
                  <a:cubicBezTo>
                    <a:pt x="75437" y="135595"/>
                    <a:pt x="120180" y="97733"/>
                    <a:pt x="160413" y="55534"/>
                  </a:cubicBezTo>
                  <a:lnTo>
                    <a:pt x="160414" y="55534"/>
                  </a:lnTo>
                  <a:lnTo>
                    <a:pt x="160414" y="55533"/>
                  </a:lnTo>
                  <a:lnTo>
                    <a:pt x="20793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9" name="EF.PR.3">
              <a:extLst>
                <a:ext uri="{FF2B5EF4-FFF2-40B4-BE49-F238E27FC236}">
                  <a16:creationId xmlns:a16="http://schemas.microsoft.com/office/drawing/2014/main" id="{00000000-0008-0000-0800-000035010000}"/>
                </a:ext>
              </a:extLst>
            </xdr:cNvPr>
            <xdr:cNvSpPr/>
          </xdr:nvSpPr>
          <xdr:spPr>
            <a:xfrm>
              <a:off x="4334827" y="3162380"/>
              <a:ext cx="519950" cy="553841"/>
            </a:xfrm>
            <a:custGeom>
              <a:avLst/>
              <a:gdLst>
                <a:gd name="connsiteX0" fmla="*/ 74149 w 519950"/>
                <a:gd name="connsiteY0" fmla="*/ 0 h 553841"/>
                <a:gd name="connsiteX1" fmla="*/ 519950 w 519950"/>
                <a:gd name="connsiteY1" fmla="*/ 511 h 553841"/>
                <a:gd name="connsiteX2" fmla="*/ 511772 w 519950"/>
                <a:gd name="connsiteY2" fmla="*/ 162459 h 553841"/>
                <a:gd name="connsiteX3" fmla="*/ 430754 w 519950"/>
                <a:gd name="connsiteY3" fmla="*/ 536068 h 553841"/>
                <a:gd name="connsiteX4" fmla="*/ 423623 w 519950"/>
                <a:gd name="connsiteY4" fmla="*/ 553841 h 553841"/>
                <a:gd name="connsiteX5" fmla="*/ 0 w 519950"/>
                <a:gd name="connsiteY5" fmla="*/ 407101 h 553841"/>
                <a:gd name="connsiteX6" fmla="*/ 18404 w 519950"/>
                <a:gd name="connsiteY6" fmla="*/ 356816 h 553841"/>
                <a:gd name="connsiteX7" fmla="*/ 68546 w 519950"/>
                <a:gd name="connsiteY7" fmla="*/ 110958 h 553841"/>
                <a:gd name="connsiteX8" fmla="*/ 74149 w 519950"/>
                <a:gd name="connsiteY8" fmla="*/ 0 h 5538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19950" h="553841">
                  <a:moveTo>
                    <a:pt x="74149" y="0"/>
                  </a:moveTo>
                  <a:lnTo>
                    <a:pt x="519950" y="511"/>
                  </a:lnTo>
                  <a:lnTo>
                    <a:pt x="511772" y="162459"/>
                  </a:lnTo>
                  <a:cubicBezTo>
                    <a:pt x="498637" y="291801"/>
                    <a:pt x="471087" y="416881"/>
                    <a:pt x="430754" y="536068"/>
                  </a:cubicBezTo>
                  <a:lnTo>
                    <a:pt x="423623" y="553841"/>
                  </a:lnTo>
                  <a:lnTo>
                    <a:pt x="0" y="407101"/>
                  </a:lnTo>
                  <a:lnTo>
                    <a:pt x="18404" y="356816"/>
                  </a:lnTo>
                  <a:cubicBezTo>
                    <a:pt x="42947" y="277907"/>
                    <a:pt x="59943" y="195673"/>
                    <a:pt x="68546" y="110958"/>
                  </a:cubicBezTo>
                  <a:lnTo>
                    <a:pt x="7414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0" name="Freeform 309">
              <a:extLst>
                <a:ext uri="{FF2B5EF4-FFF2-40B4-BE49-F238E27FC236}">
                  <a16:creationId xmlns:a16="http://schemas.microsoft.com/office/drawing/2014/main" id="{00000000-0008-0000-0800-000036010000}"/>
                </a:ext>
              </a:extLst>
            </xdr:cNvPr>
            <xdr:cNvSpPr/>
          </xdr:nvSpPr>
          <xdr:spPr>
            <a:xfrm>
              <a:off x="3908106" y="3421667"/>
              <a:ext cx="426721" cy="147814"/>
            </a:xfrm>
            <a:custGeom>
              <a:avLst/>
              <a:gdLst>
                <a:gd name="connsiteX0" fmla="*/ 0 w 426721"/>
                <a:gd name="connsiteY0" fmla="*/ 0 h 147814"/>
                <a:gd name="connsiteX1" fmla="*/ 425172 w 426721"/>
                <a:gd name="connsiteY1" fmla="*/ 147277 h 147814"/>
                <a:gd name="connsiteX2" fmla="*/ 426721 w 426721"/>
                <a:gd name="connsiteY2" fmla="*/ 147813 h 147814"/>
                <a:gd name="connsiteX3" fmla="*/ 426720 w 426721"/>
                <a:gd name="connsiteY3" fmla="*/ 147814 h 147814"/>
                <a:gd name="connsiteX4" fmla="*/ 425171 w 426721"/>
                <a:gd name="connsiteY4" fmla="*/ 147277 h 147814"/>
                <a:gd name="connsiteX5" fmla="*/ 0 w 426721"/>
                <a:gd name="connsiteY5" fmla="*/ 0 h 147814"/>
                <a:gd name="connsiteX6" fmla="*/ 0 w 426721"/>
                <a:gd name="connsiteY6" fmla="*/ 0 h 1478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6721" h="147814">
                  <a:moveTo>
                    <a:pt x="0" y="0"/>
                  </a:moveTo>
                  <a:lnTo>
                    <a:pt x="425172" y="147277"/>
                  </a:lnTo>
                  <a:lnTo>
                    <a:pt x="426721" y="147813"/>
                  </a:lnTo>
                  <a:lnTo>
                    <a:pt x="426720" y="147814"/>
                  </a:lnTo>
                  <a:lnTo>
                    <a:pt x="425171" y="147277"/>
                  </a:ln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1" name="EF.HA.3">
              <a:extLst>
                <a:ext uri="{FF2B5EF4-FFF2-40B4-BE49-F238E27FC236}">
                  <a16:creationId xmlns:a16="http://schemas.microsoft.com/office/drawing/2014/main" id="{00000000-0008-0000-0800-000037010000}"/>
                </a:ext>
              </a:extLst>
            </xdr:cNvPr>
            <xdr:cNvSpPr/>
          </xdr:nvSpPr>
          <xdr:spPr>
            <a:xfrm>
              <a:off x="4133955" y="3569481"/>
              <a:ext cx="624496" cy="637442"/>
            </a:xfrm>
            <a:custGeom>
              <a:avLst/>
              <a:gdLst>
                <a:gd name="connsiteX0" fmla="*/ 200871 w 624496"/>
                <a:gd name="connsiteY0" fmla="*/ 0 h 637442"/>
                <a:gd name="connsiteX1" fmla="*/ 624495 w 624496"/>
                <a:gd name="connsiteY1" fmla="*/ 146739 h 637442"/>
                <a:gd name="connsiteX2" fmla="*/ 624495 w 624496"/>
                <a:gd name="connsiteY2" fmla="*/ 146739 h 637442"/>
                <a:gd name="connsiteX3" fmla="*/ 624496 w 624496"/>
                <a:gd name="connsiteY3" fmla="*/ 146739 h 637442"/>
                <a:gd name="connsiteX4" fmla="*/ 561744 w 624496"/>
                <a:gd name="connsiteY4" fmla="*/ 303123 h 637442"/>
                <a:gd name="connsiteX5" fmla="*/ 369352 w 624496"/>
                <a:gd name="connsiteY5" fmla="*/ 620022 h 637442"/>
                <a:gd name="connsiteX6" fmla="*/ 354445 w 624496"/>
                <a:gd name="connsiteY6" fmla="*/ 637442 h 637442"/>
                <a:gd name="connsiteX7" fmla="*/ 0 w 624496"/>
                <a:gd name="connsiteY7" fmla="*/ 360726 h 637442"/>
                <a:gd name="connsiteX8" fmla="*/ 60735 w 624496"/>
                <a:gd name="connsiteY8" fmla="*/ 279506 h 637442"/>
                <a:gd name="connsiteX9" fmla="*/ 176906 w 624496"/>
                <a:gd name="connsiteY9" fmla="*/ 65477 h 637442"/>
                <a:gd name="connsiteX10" fmla="*/ 200871 w 624496"/>
                <a:gd name="connsiteY10" fmla="*/ 0 h 6374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24496" h="637442">
                  <a:moveTo>
                    <a:pt x="200871" y="0"/>
                  </a:moveTo>
                  <a:lnTo>
                    <a:pt x="624495" y="146739"/>
                  </a:lnTo>
                  <a:lnTo>
                    <a:pt x="624495" y="146739"/>
                  </a:lnTo>
                  <a:lnTo>
                    <a:pt x="624496" y="146739"/>
                  </a:lnTo>
                  <a:lnTo>
                    <a:pt x="561744" y="303123"/>
                  </a:lnTo>
                  <a:cubicBezTo>
                    <a:pt x="509037" y="416009"/>
                    <a:pt x="444362" y="522186"/>
                    <a:pt x="369352" y="620022"/>
                  </a:cubicBezTo>
                  <a:lnTo>
                    <a:pt x="354445" y="637442"/>
                  </a:lnTo>
                  <a:lnTo>
                    <a:pt x="0" y="360726"/>
                  </a:lnTo>
                  <a:lnTo>
                    <a:pt x="60735" y="279506"/>
                  </a:lnTo>
                  <a:cubicBezTo>
                    <a:pt x="106021" y="212474"/>
                    <a:pt x="145027" y="140849"/>
                    <a:pt x="176906" y="65477"/>
                  </a:cubicBezTo>
                  <a:lnTo>
                    <a:pt x="20087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2" name="EF.RS.3">
              <a:extLst>
                <a:ext uri="{FF2B5EF4-FFF2-40B4-BE49-F238E27FC236}">
                  <a16:creationId xmlns:a16="http://schemas.microsoft.com/office/drawing/2014/main" id="{00000000-0008-0000-0800-000038010000}"/>
                </a:ext>
              </a:extLst>
            </xdr:cNvPr>
            <xdr:cNvSpPr/>
          </xdr:nvSpPr>
          <xdr:spPr>
            <a:xfrm>
              <a:off x="3807471" y="3930207"/>
              <a:ext cx="680928" cy="671888"/>
            </a:xfrm>
            <a:custGeom>
              <a:avLst/>
              <a:gdLst>
                <a:gd name="connsiteX0" fmla="*/ 326484 w 680928"/>
                <a:gd name="connsiteY0" fmla="*/ 0 h 671888"/>
                <a:gd name="connsiteX1" fmla="*/ 680928 w 680928"/>
                <a:gd name="connsiteY1" fmla="*/ 276716 h 671888"/>
                <a:gd name="connsiteX2" fmla="*/ 575772 w 680928"/>
                <a:gd name="connsiteY2" fmla="*/ 399591 h 671888"/>
                <a:gd name="connsiteX3" fmla="*/ 294034 w 680928"/>
                <a:gd name="connsiteY3" fmla="*/ 637752 h 671888"/>
                <a:gd name="connsiteX4" fmla="*/ 237846 w 680928"/>
                <a:gd name="connsiteY4" fmla="*/ 671887 h 671888"/>
                <a:gd name="connsiteX5" fmla="*/ 237847 w 680928"/>
                <a:gd name="connsiteY5" fmla="*/ 671888 h 671888"/>
                <a:gd name="connsiteX6" fmla="*/ 237846 w 680928"/>
                <a:gd name="connsiteY6" fmla="*/ 671888 h 671888"/>
                <a:gd name="connsiteX7" fmla="*/ 1254 w 680928"/>
                <a:gd name="connsiteY7" fmla="*/ 289624 h 671888"/>
                <a:gd name="connsiteX8" fmla="*/ 0 w 680928"/>
                <a:gd name="connsiteY8" fmla="*/ 287598 h 671888"/>
                <a:gd name="connsiteX9" fmla="*/ 46885 w 680928"/>
                <a:gd name="connsiteY9" fmla="*/ 259114 h 671888"/>
                <a:gd name="connsiteX10" fmla="*/ 314684 w 680928"/>
                <a:gd name="connsiteY10" fmla="*/ 15779 h 671888"/>
                <a:gd name="connsiteX11" fmla="*/ 326484 w 680928"/>
                <a:gd name="connsiteY11" fmla="*/ 0 h 6718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680928" h="671888">
                  <a:moveTo>
                    <a:pt x="326484" y="0"/>
                  </a:moveTo>
                  <a:lnTo>
                    <a:pt x="680928" y="276716"/>
                  </a:lnTo>
                  <a:lnTo>
                    <a:pt x="575772" y="399591"/>
                  </a:lnTo>
                  <a:cubicBezTo>
                    <a:pt x="490835" y="488679"/>
                    <a:pt x="396378" y="568610"/>
                    <a:pt x="294034" y="637752"/>
                  </a:cubicBezTo>
                  <a:lnTo>
                    <a:pt x="237846" y="671887"/>
                  </a:lnTo>
                  <a:lnTo>
                    <a:pt x="237847" y="671888"/>
                  </a:lnTo>
                  <a:lnTo>
                    <a:pt x="237846" y="671888"/>
                  </a:lnTo>
                  <a:lnTo>
                    <a:pt x="1254" y="289624"/>
                  </a:lnTo>
                  <a:lnTo>
                    <a:pt x="0" y="287598"/>
                  </a:lnTo>
                  <a:lnTo>
                    <a:pt x="46885" y="259114"/>
                  </a:lnTo>
                  <a:cubicBezTo>
                    <a:pt x="147434" y="191185"/>
                    <a:pt x="237650" y="109123"/>
                    <a:pt x="314684" y="15779"/>
                  </a:cubicBezTo>
                  <a:lnTo>
                    <a:pt x="32648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3" name="Freeform 312">
              <a:extLst>
                <a:ext uri="{FF2B5EF4-FFF2-40B4-BE49-F238E27FC236}">
                  <a16:creationId xmlns:a16="http://schemas.microsoft.com/office/drawing/2014/main" id="{00000000-0008-0000-0800-000039010000}"/>
                </a:ext>
              </a:extLst>
            </xdr:cNvPr>
            <xdr:cNvSpPr/>
          </xdr:nvSpPr>
          <xdr:spPr>
            <a:xfrm>
              <a:off x="3731763" y="3653319"/>
              <a:ext cx="47524" cy="55535"/>
            </a:xfrm>
            <a:custGeom>
              <a:avLst/>
              <a:gdLst>
                <a:gd name="connsiteX0" fmla="*/ 47524 w 47524"/>
                <a:gd name="connsiteY0" fmla="*/ 0 h 55535"/>
                <a:gd name="connsiteX1" fmla="*/ 47524 w 47524"/>
                <a:gd name="connsiteY1" fmla="*/ 1 h 55535"/>
                <a:gd name="connsiteX2" fmla="*/ 0 w 47524"/>
                <a:gd name="connsiteY2" fmla="*/ 55534 h 55535"/>
                <a:gd name="connsiteX3" fmla="*/ 0 w 47524"/>
                <a:gd name="connsiteY3" fmla="*/ 55535 h 55535"/>
                <a:gd name="connsiteX4" fmla="*/ 47524 w 47524"/>
                <a:gd name="connsiteY4" fmla="*/ 0 h 55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7524" h="55535">
                  <a:moveTo>
                    <a:pt x="47524" y="0"/>
                  </a:moveTo>
                  <a:lnTo>
                    <a:pt x="47524" y="1"/>
                  </a:lnTo>
                  <a:lnTo>
                    <a:pt x="0" y="55534"/>
                  </a:lnTo>
                  <a:lnTo>
                    <a:pt x="0" y="55535"/>
                  </a:lnTo>
                  <a:lnTo>
                    <a:pt x="47524"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4" name="EF.HA.4">
              <a:extLst>
                <a:ext uri="{FF2B5EF4-FFF2-40B4-BE49-F238E27FC236}">
                  <a16:creationId xmlns:a16="http://schemas.microsoft.com/office/drawing/2014/main" id="{00000000-0008-0000-0800-00003A010000}"/>
                </a:ext>
              </a:extLst>
            </xdr:cNvPr>
            <xdr:cNvSpPr/>
          </xdr:nvSpPr>
          <xdr:spPr>
            <a:xfrm>
              <a:off x="4488399" y="3716220"/>
              <a:ext cx="695224" cy="767506"/>
            </a:xfrm>
            <a:custGeom>
              <a:avLst/>
              <a:gdLst>
                <a:gd name="connsiteX0" fmla="*/ 270051 w 695224"/>
                <a:gd name="connsiteY0" fmla="*/ 0 h 767506"/>
                <a:gd name="connsiteX1" fmla="*/ 695224 w 695224"/>
                <a:gd name="connsiteY1" fmla="*/ 147276 h 767506"/>
                <a:gd name="connsiteX2" fmla="*/ 615266 w 695224"/>
                <a:gd name="connsiteY2" fmla="*/ 346543 h 767506"/>
                <a:gd name="connsiteX3" fmla="*/ 372243 w 695224"/>
                <a:gd name="connsiteY3" fmla="*/ 746837 h 767506"/>
                <a:gd name="connsiteX4" fmla="*/ 354555 w 695224"/>
                <a:gd name="connsiteY4" fmla="*/ 767506 h 767506"/>
                <a:gd name="connsiteX5" fmla="*/ 0 w 695224"/>
                <a:gd name="connsiteY5" fmla="*/ 490704 h 767506"/>
                <a:gd name="connsiteX6" fmla="*/ 14907 w 695224"/>
                <a:gd name="connsiteY6" fmla="*/ 473284 h 767506"/>
                <a:gd name="connsiteX7" fmla="*/ 207299 w 695224"/>
                <a:gd name="connsiteY7" fmla="*/ 156385 h 767506"/>
                <a:gd name="connsiteX8" fmla="*/ 270051 w 695224"/>
                <a:gd name="connsiteY8" fmla="*/ 0 h 767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95224" h="767506">
                  <a:moveTo>
                    <a:pt x="270051" y="0"/>
                  </a:moveTo>
                  <a:lnTo>
                    <a:pt x="695224" y="147276"/>
                  </a:lnTo>
                  <a:lnTo>
                    <a:pt x="615266" y="346543"/>
                  </a:lnTo>
                  <a:cubicBezTo>
                    <a:pt x="548688" y="489136"/>
                    <a:pt x="466993" y="623255"/>
                    <a:pt x="372243" y="746837"/>
                  </a:cubicBezTo>
                  <a:lnTo>
                    <a:pt x="354555" y="767506"/>
                  </a:lnTo>
                  <a:lnTo>
                    <a:pt x="0" y="490704"/>
                  </a:lnTo>
                  <a:lnTo>
                    <a:pt x="14907" y="473284"/>
                  </a:lnTo>
                  <a:cubicBezTo>
                    <a:pt x="89917" y="375448"/>
                    <a:pt x="154592" y="269271"/>
                    <a:pt x="207299" y="156385"/>
                  </a:cubicBezTo>
                  <a:lnTo>
                    <a:pt x="27005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5" name="EF.HA.5">
              <a:extLst>
                <a:ext uri="{FF2B5EF4-FFF2-40B4-BE49-F238E27FC236}">
                  <a16:creationId xmlns:a16="http://schemas.microsoft.com/office/drawing/2014/main" id="{00000000-0008-0000-0800-00003B010000}"/>
                </a:ext>
              </a:extLst>
            </xdr:cNvPr>
            <xdr:cNvSpPr/>
          </xdr:nvSpPr>
          <xdr:spPr>
            <a:xfrm>
              <a:off x="4842955" y="3863497"/>
              <a:ext cx="851558" cy="952392"/>
            </a:xfrm>
            <a:custGeom>
              <a:avLst/>
              <a:gdLst>
                <a:gd name="connsiteX0" fmla="*/ 340669 w 851558"/>
                <a:gd name="connsiteY0" fmla="*/ 0 h 952392"/>
                <a:gd name="connsiteX1" fmla="*/ 851558 w 851558"/>
                <a:gd name="connsiteY1" fmla="*/ 176967 h 952392"/>
                <a:gd name="connsiteX2" fmla="*/ 809104 w 851558"/>
                <a:gd name="connsiteY2" fmla="*/ 291830 h 952392"/>
                <a:gd name="connsiteX3" fmla="*/ 446492 w 851558"/>
                <a:gd name="connsiteY3" fmla="*/ 927824 h 952392"/>
                <a:gd name="connsiteX4" fmla="*/ 425467 w 851558"/>
                <a:gd name="connsiteY4" fmla="*/ 952392 h 952392"/>
                <a:gd name="connsiteX5" fmla="*/ 0 w 851558"/>
                <a:gd name="connsiteY5" fmla="*/ 620229 h 952392"/>
                <a:gd name="connsiteX6" fmla="*/ 17688 w 851558"/>
                <a:gd name="connsiteY6" fmla="*/ 599560 h 952392"/>
                <a:gd name="connsiteX7" fmla="*/ 260711 w 851558"/>
                <a:gd name="connsiteY7" fmla="*/ 199266 h 952392"/>
                <a:gd name="connsiteX8" fmla="*/ 340669 w 851558"/>
                <a:gd name="connsiteY8" fmla="*/ 0 h 9523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51558" h="952392">
                  <a:moveTo>
                    <a:pt x="340669" y="0"/>
                  </a:moveTo>
                  <a:lnTo>
                    <a:pt x="851558" y="176967"/>
                  </a:lnTo>
                  <a:lnTo>
                    <a:pt x="809104" y="291830"/>
                  </a:lnTo>
                  <a:cubicBezTo>
                    <a:pt x="717086" y="521051"/>
                    <a:pt x="594538" y="734727"/>
                    <a:pt x="446492" y="927824"/>
                  </a:cubicBezTo>
                  <a:lnTo>
                    <a:pt x="425467" y="952392"/>
                  </a:lnTo>
                  <a:lnTo>
                    <a:pt x="0" y="620229"/>
                  </a:lnTo>
                  <a:lnTo>
                    <a:pt x="17688" y="599560"/>
                  </a:lnTo>
                  <a:cubicBezTo>
                    <a:pt x="112438" y="475978"/>
                    <a:pt x="194133" y="341859"/>
                    <a:pt x="260711" y="199266"/>
                  </a:cubicBezTo>
                  <a:lnTo>
                    <a:pt x="34066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6" name="Freeform 315">
              <a:extLst>
                <a:ext uri="{FF2B5EF4-FFF2-40B4-BE49-F238E27FC236}">
                  <a16:creationId xmlns:a16="http://schemas.microsoft.com/office/drawing/2014/main" id="{00000000-0008-0000-0800-00003C010000}"/>
                </a:ext>
              </a:extLst>
            </xdr:cNvPr>
            <xdr:cNvSpPr/>
          </xdr:nvSpPr>
          <xdr:spPr>
            <a:xfrm>
              <a:off x="4045317" y="4206923"/>
              <a:ext cx="443082" cy="395172"/>
            </a:xfrm>
            <a:custGeom>
              <a:avLst/>
              <a:gdLst>
                <a:gd name="connsiteX0" fmla="*/ 443082 w 443082"/>
                <a:gd name="connsiteY0" fmla="*/ 0 h 395172"/>
                <a:gd name="connsiteX1" fmla="*/ 443082 w 443082"/>
                <a:gd name="connsiteY1" fmla="*/ 1 h 395172"/>
                <a:gd name="connsiteX2" fmla="*/ 337926 w 443082"/>
                <a:gd name="connsiteY2" fmla="*/ 122876 h 395172"/>
                <a:gd name="connsiteX3" fmla="*/ 56188 w 443082"/>
                <a:gd name="connsiteY3" fmla="*/ 361037 h 395172"/>
                <a:gd name="connsiteX4" fmla="*/ 1 w 443082"/>
                <a:gd name="connsiteY4" fmla="*/ 395172 h 395172"/>
                <a:gd name="connsiteX5" fmla="*/ 0 w 443082"/>
                <a:gd name="connsiteY5" fmla="*/ 395171 h 395172"/>
                <a:gd name="connsiteX6" fmla="*/ 56188 w 443082"/>
                <a:gd name="connsiteY6" fmla="*/ 361036 h 395172"/>
                <a:gd name="connsiteX7" fmla="*/ 337926 w 443082"/>
                <a:gd name="connsiteY7" fmla="*/ 122875 h 395172"/>
                <a:gd name="connsiteX8" fmla="*/ 443082 w 443082"/>
                <a:gd name="connsiteY8" fmla="*/ 0 h 3951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43082" h="395172">
                  <a:moveTo>
                    <a:pt x="443082" y="0"/>
                  </a:moveTo>
                  <a:lnTo>
                    <a:pt x="443082" y="1"/>
                  </a:lnTo>
                  <a:lnTo>
                    <a:pt x="337926" y="122876"/>
                  </a:lnTo>
                  <a:cubicBezTo>
                    <a:pt x="252989" y="211964"/>
                    <a:pt x="158532" y="291895"/>
                    <a:pt x="56188" y="361037"/>
                  </a:cubicBezTo>
                  <a:lnTo>
                    <a:pt x="1" y="395172"/>
                  </a:lnTo>
                  <a:lnTo>
                    <a:pt x="0" y="395171"/>
                  </a:lnTo>
                  <a:lnTo>
                    <a:pt x="56188" y="361036"/>
                  </a:lnTo>
                  <a:cubicBezTo>
                    <a:pt x="158532" y="291894"/>
                    <a:pt x="252989" y="211963"/>
                    <a:pt x="337926" y="122875"/>
                  </a:cubicBezTo>
                  <a:lnTo>
                    <a:pt x="44308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7" name="CS.SM.3">
              <a:extLst>
                <a:ext uri="{FF2B5EF4-FFF2-40B4-BE49-F238E27FC236}">
                  <a16:creationId xmlns:a16="http://schemas.microsoft.com/office/drawing/2014/main" id="{00000000-0008-0000-0800-00003D010000}"/>
                </a:ext>
              </a:extLst>
            </xdr:cNvPr>
            <xdr:cNvSpPr/>
          </xdr:nvSpPr>
          <xdr:spPr>
            <a:xfrm>
              <a:off x="4339404" y="2606386"/>
              <a:ext cx="516478" cy="556504"/>
            </a:xfrm>
            <a:custGeom>
              <a:avLst/>
              <a:gdLst>
                <a:gd name="connsiteX0" fmla="*/ 431942 w 516478"/>
                <a:gd name="connsiteY0" fmla="*/ 0 h 556504"/>
                <a:gd name="connsiteX1" fmla="*/ 439600 w 516478"/>
                <a:gd name="connsiteY1" fmla="*/ 20924 h 556504"/>
                <a:gd name="connsiteX2" fmla="*/ 516478 w 516478"/>
                <a:gd name="connsiteY2" fmla="*/ 529426 h 556504"/>
                <a:gd name="connsiteX3" fmla="*/ 515111 w 516478"/>
                <a:gd name="connsiteY3" fmla="*/ 556504 h 556504"/>
                <a:gd name="connsiteX4" fmla="*/ 65401 w 516478"/>
                <a:gd name="connsiteY4" fmla="*/ 555988 h 556504"/>
                <a:gd name="connsiteX5" fmla="*/ 66026 w 516478"/>
                <a:gd name="connsiteY5" fmla="*/ 543615 h 556504"/>
                <a:gd name="connsiteX6" fmla="*/ 26358 w 516478"/>
                <a:gd name="connsiteY6" fmla="*/ 228721 h 556504"/>
                <a:gd name="connsiteX7" fmla="*/ 0 w 516478"/>
                <a:gd name="connsiteY7" fmla="*/ 147478 h 556504"/>
                <a:gd name="connsiteX8" fmla="*/ 425218 w 516478"/>
                <a:gd name="connsiteY8" fmla="*/ 2296 h 556504"/>
                <a:gd name="connsiteX9" fmla="*/ 431942 w 516478"/>
                <a:gd name="connsiteY9" fmla="*/ 0 h 5565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16478" h="556504">
                  <a:moveTo>
                    <a:pt x="431942" y="0"/>
                  </a:moveTo>
                  <a:lnTo>
                    <a:pt x="439600" y="20924"/>
                  </a:lnTo>
                  <a:cubicBezTo>
                    <a:pt x="489563" y="181560"/>
                    <a:pt x="516478" y="352350"/>
                    <a:pt x="516478" y="529426"/>
                  </a:cubicBezTo>
                  <a:lnTo>
                    <a:pt x="515111" y="556504"/>
                  </a:lnTo>
                  <a:lnTo>
                    <a:pt x="65401" y="555988"/>
                  </a:lnTo>
                  <a:lnTo>
                    <a:pt x="66026" y="543615"/>
                  </a:lnTo>
                  <a:cubicBezTo>
                    <a:pt x="66026" y="434884"/>
                    <a:pt x="52254" y="329369"/>
                    <a:pt x="26358" y="228721"/>
                  </a:cubicBezTo>
                  <a:lnTo>
                    <a:pt x="0" y="147478"/>
                  </a:lnTo>
                  <a:lnTo>
                    <a:pt x="425218" y="2296"/>
                  </a:lnTo>
                  <a:lnTo>
                    <a:pt x="43194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8" name="CS.SM.4">
              <a:extLst>
                <a:ext uri="{FF2B5EF4-FFF2-40B4-BE49-F238E27FC236}">
                  <a16:creationId xmlns:a16="http://schemas.microsoft.com/office/drawing/2014/main" id="{00000000-0008-0000-0800-00003E010000}"/>
                </a:ext>
              </a:extLst>
            </xdr:cNvPr>
            <xdr:cNvSpPr/>
          </xdr:nvSpPr>
          <xdr:spPr>
            <a:xfrm>
              <a:off x="4771346" y="2462387"/>
              <a:ext cx="534083" cy="701020"/>
            </a:xfrm>
            <a:custGeom>
              <a:avLst/>
              <a:gdLst>
                <a:gd name="connsiteX0" fmla="*/ 421751 w 534083"/>
                <a:gd name="connsiteY0" fmla="*/ 0 h 701020"/>
                <a:gd name="connsiteX1" fmla="*/ 428933 w 534083"/>
                <a:gd name="connsiteY1" fmla="*/ 20000 h 701020"/>
                <a:gd name="connsiteX2" fmla="*/ 534083 w 534083"/>
                <a:gd name="connsiteY2" fmla="*/ 687614 h 701020"/>
                <a:gd name="connsiteX3" fmla="*/ 533406 w 534083"/>
                <a:gd name="connsiteY3" fmla="*/ 701020 h 701020"/>
                <a:gd name="connsiteX4" fmla="*/ 83433 w 534083"/>
                <a:gd name="connsiteY4" fmla="*/ 700503 h 701020"/>
                <a:gd name="connsiteX5" fmla="*/ 83169 w 534083"/>
                <a:gd name="connsiteY5" fmla="*/ 700503 h 701020"/>
                <a:gd name="connsiteX6" fmla="*/ 84536 w 534083"/>
                <a:gd name="connsiteY6" fmla="*/ 673425 h 701020"/>
                <a:gd name="connsiteX7" fmla="*/ 7658 w 534083"/>
                <a:gd name="connsiteY7" fmla="*/ 164923 h 701020"/>
                <a:gd name="connsiteX8" fmla="*/ 0 w 534083"/>
                <a:gd name="connsiteY8" fmla="*/ 143999 h 701020"/>
                <a:gd name="connsiteX9" fmla="*/ 421751 w 534083"/>
                <a:gd name="connsiteY9" fmla="*/ 0 h 7010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34083" h="701020">
                  <a:moveTo>
                    <a:pt x="421751" y="0"/>
                  </a:moveTo>
                  <a:lnTo>
                    <a:pt x="428933" y="20000"/>
                  </a:lnTo>
                  <a:cubicBezTo>
                    <a:pt x="497193" y="230240"/>
                    <a:pt x="534083" y="454619"/>
                    <a:pt x="534083" y="687614"/>
                  </a:cubicBezTo>
                  <a:lnTo>
                    <a:pt x="533406" y="701020"/>
                  </a:lnTo>
                  <a:lnTo>
                    <a:pt x="83433" y="700503"/>
                  </a:lnTo>
                  <a:lnTo>
                    <a:pt x="83169" y="700503"/>
                  </a:lnTo>
                  <a:lnTo>
                    <a:pt x="84536" y="673425"/>
                  </a:lnTo>
                  <a:cubicBezTo>
                    <a:pt x="84536" y="496349"/>
                    <a:pt x="57621" y="325559"/>
                    <a:pt x="7658" y="164923"/>
                  </a:cubicBezTo>
                  <a:lnTo>
                    <a:pt x="0" y="143999"/>
                  </a:lnTo>
                  <a:lnTo>
                    <a:pt x="42175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9" name="CS.AS.3">
              <a:extLst>
                <a:ext uri="{FF2B5EF4-FFF2-40B4-BE49-F238E27FC236}">
                  <a16:creationId xmlns:a16="http://schemas.microsoft.com/office/drawing/2014/main" id="{00000000-0008-0000-0800-00003F010000}"/>
                </a:ext>
              </a:extLst>
            </xdr:cNvPr>
            <xdr:cNvSpPr/>
          </xdr:nvSpPr>
          <xdr:spPr>
            <a:xfrm>
              <a:off x="3816287" y="1692021"/>
              <a:ext cx="670064" cy="673597"/>
            </a:xfrm>
            <a:custGeom>
              <a:avLst/>
              <a:gdLst>
                <a:gd name="connsiteX0" fmla="*/ 243152 w 670064"/>
                <a:gd name="connsiteY0" fmla="*/ 0 h 673597"/>
                <a:gd name="connsiteX1" fmla="*/ 285672 w 670064"/>
                <a:gd name="connsiteY1" fmla="*/ 25832 h 673597"/>
                <a:gd name="connsiteX2" fmla="*/ 649114 w 670064"/>
                <a:gd name="connsiteY2" fmla="*/ 356072 h 673597"/>
                <a:gd name="connsiteX3" fmla="*/ 670064 w 670064"/>
                <a:gd name="connsiteY3" fmla="*/ 384088 h 673597"/>
                <a:gd name="connsiteX4" fmla="*/ 661560 w 670064"/>
                <a:gd name="connsiteY4" fmla="*/ 390971 h 673597"/>
                <a:gd name="connsiteX5" fmla="*/ 312401 w 670064"/>
                <a:gd name="connsiteY5" fmla="*/ 673596 h 673597"/>
                <a:gd name="connsiteX6" fmla="*/ 312402 w 670064"/>
                <a:gd name="connsiteY6" fmla="*/ 673597 h 673597"/>
                <a:gd name="connsiteX7" fmla="*/ 312401 w 670064"/>
                <a:gd name="connsiteY7" fmla="*/ 673597 h 673597"/>
                <a:gd name="connsiteX8" fmla="*/ 261818 w 670064"/>
                <a:gd name="connsiteY8" fmla="*/ 610785 h 673597"/>
                <a:gd name="connsiteX9" fmla="*/ 261817 w 670064"/>
                <a:gd name="connsiteY9" fmla="*/ 610784 h 673597"/>
                <a:gd name="connsiteX10" fmla="*/ 33620 w 670064"/>
                <a:gd name="connsiteY10" fmla="*/ 413168 h 673597"/>
                <a:gd name="connsiteX11" fmla="*/ 0 w 670064"/>
                <a:gd name="connsiteY11" fmla="*/ 392744 h 673597"/>
                <a:gd name="connsiteX12" fmla="*/ 236644 w 670064"/>
                <a:gd name="connsiteY12" fmla="*/ 10511 h 673597"/>
                <a:gd name="connsiteX13" fmla="*/ 243152 w 670064"/>
                <a:gd name="connsiteY13" fmla="*/ 0 h 6735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70064" h="673597">
                  <a:moveTo>
                    <a:pt x="243152" y="0"/>
                  </a:moveTo>
                  <a:lnTo>
                    <a:pt x="285672" y="25832"/>
                  </a:lnTo>
                  <a:cubicBezTo>
                    <a:pt x="422131" y="118022"/>
                    <a:pt x="544568" y="229391"/>
                    <a:pt x="649114" y="356072"/>
                  </a:cubicBezTo>
                  <a:lnTo>
                    <a:pt x="670064" y="384088"/>
                  </a:lnTo>
                  <a:lnTo>
                    <a:pt x="661560" y="390971"/>
                  </a:lnTo>
                  <a:lnTo>
                    <a:pt x="312401" y="673596"/>
                  </a:lnTo>
                  <a:lnTo>
                    <a:pt x="312402" y="673597"/>
                  </a:lnTo>
                  <a:lnTo>
                    <a:pt x="312401" y="673597"/>
                  </a:lnTo>
                  <a:lnTo>
                    <a:pt x="261818" y="610785"/>
                  </a:lnTo>
                  <a:lnTo>
                    <a:pt x="261817" y="610784"/>
                  </a:lnTo>
                  <a:cubicBezTo>
                    <a:pt x="194026" y="536197"/>
                    <a:pt x="117411" y="469776"/>
                    <a:pt x="33620" y="413168"/>
                  </a:cubicBezTo>
                  <a:lnTo>
                    <a:pt x="0" y="392744"/>
                  </a:lnTo>
                  <a:lnTo>
                    <a:pt x="236644" y="10511"/>
                  </a:lnTo>
                  <a:lnTo>
                    <a:pt x="24315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0" name="CS.AT.3">
              <a:extLst>
                <a:ext uri="{FF2B5EF4-FFF2-40B4-BE49-F238E27FC236}">
                  <a16:creationId xmlns:a16="http://schemas.microsoft.com/office/drawing/2014/main" id="{00000000-0008-0000-0800-000040010000}"/>
                </a:ext>
              </a:extLst>
            </xdr:cNvPr>
            <xdr:cNvSpPr/>
          </xdr:nvSpPr>
          <xdr:spPr>
            <a:xfrm>
              <a:off x="4128689" y="2076109"/>
              <a:ext cx="642657" cy="677755"/>
            </a:xfrm>
            <a:custGeom>
              <a:avLst/>
              <a:gdLst>
                <a:gd name="connsiteX0" fmla="*/ 357662 w 642657"/>
                <a:gd name="connsiteY0" fmla="*/ 0 h 677755"/>
                <a:gd name="connsiteX1" fmla="*/ 435152 w 642657"/>
                <a:gd name="connsiteY1" fmla="*/ 103626 h 677755"/>
                <a:gd name="connsiteX2" fmla="*/ 592813 w 642657"/>
                <a:gd name="connsiteY2" fmla="*/ 394094 h 677755"/>
                <a:gd name="connsiteX3" fmla="*/ 642657 w 642657"/>
                <a:gd name="connsiteY3" fmla="*/ 530277 h 677755"/>
                <a:gd name="connsiteX4" fmla="*/ 635933 w 642657"/>
                <a:gd name="connsiteY4" fmla="*/ 532573 h 677755"/>
                <a:gd name="connsiteX5" fmla="*/ 210715 w 642657"/>
                <a:gd name="connsiteY5" fmla="*/ 677755 h 677755"/>
                <a:gd name="connsiteX6" fmla="*/ 189343 w 642657"/>
                <a:gd name="connsiteY6" fmla="*/ 611881 h 677755"/>
                <a:gd name="connsiteX7" fmla="*/ 44278 w 642657"/>
                <a:gd name="connsiteY7" fmla="*/ 344493 h 677755"/>
                <a:gd name="connsiteX8" fmla="*/ 0 w 642657"/>
                <a:gd name="connsiteY8" fmla="*/ 289509 h 677755"/>
                <a:gd name="connsiteX9" fmla="*/ 349158 w 642657"/>
                <a:gd name="connsiteY9" fmla="*/ 6884 h 677755"/>
                <a:gd name="connsiteX10" fmla="*/ 357662 w 642657"/>
                <a:gd name="connsiteY10" fmla="*/ 0 h 6777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42657" h="677755">
                  <a:moveTo>
                    <a:pt x="357662" y="0"/>
                  </a:moveTo>
                  <a:lnTo>
                    <a:pt x="435152" y="103626"/>
                  </a:lnTo>
                  <a:cubicBezTo>
                    <a:pt x="496612" y="194598"/>
                    <a:pt x="549548" y="291803"/>
                    <a:pt x="592813" y="394094"/>
                  </a:cubicBezTo>
                  <a:lnTo>
                    <a:pt x="642657" y="530277"/>
                  </a:lnTo>
                  <a:lnTo>
                    <a:pt x="635933" y="532573"/>
                  </a:lnTo>
                  <a:lnTo>
                    <a:pt x="210715" y="677755"/>
                  </a:lnTo>
                  <a:lnTo>
                    <a:pt x="189343" y="611881"/>
                  </a:lnTo>
                  <a:cubicBezTo>
                    <a:pt x="151737" y="516511"/>
                    <a:pt x="102832" y="426832"/>
                    <a:pt x="44278" y="344493"/>
                  </a:cubicBezTo>
                  <a:lnTo>
                    <a:pt x="0" y="289509"/>
                  </a:lnTo>
                  <a:lnTo>
                    <a:pt x="349158" y="6884"/>
                  </a:lnTo>
                  <a:lnTo>
                    <a:pt x="35766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1" name="CS.AS.4">
              <a:extLst>
                <a:ext uri="{FF2B5EF4-FFF2-40B4-BE49-F238E27FC236}">
                  <a16:creationId xmlns:a16="http://schemas.microsoft.com/office/drawing/2014/main" id="{00000000-0008-0000-0800-000041010000}"/>
                </a:ext>
              </a:extLst>
            </xdr:cNvPr>
            <xdr:cNvSpPr/>
          </xdr:nvSpPr>
          <xdr:spPr>
            <a:xfrm>
              <a:off x="4059439" y="1320299"/>
              <a:ext cx="767567" cy="755810"/>
            </a:xfrm>
            <a:custGeom>
              <a:avLst/>
              <a:gdLst>
                <a:gd name="connsiteX0" fmla="*/ 230135 w 767567"/>
                <a:gd name="connsiteY0" fmla="*/ 0 h 755810"/>
                <a:gd name="connsiteX1" fmla="*/ 293667 w 767567"/>
                <a:gd name="connsiteY1" fmla="*/ 38597 h 755810"/>
                <a:gd name="connsiteX2" fmla="*/ 684861 w 767567"/>
                <a:gd name="connsiteY2" fmla="*/ 377368 h 755810"/>
                <a:gd name="connsiteX3" fmla="*/ 767567 w 767567"/>
                <a:gd name="connsiteY3" fmla="*/ 480069 h 755810"/>
                <a:gd name="connsiteX4" fmla="*/ 426912 w 767567"/>
                <a:gd name="connsiteY4" fmla="*/ 755810 h 755810"/>
                <a:gd name="connsiteX5" fmla="*/ 405962 w 767567"/>
                <a:gd name="connsiteY5" fmla="*/ 727794 h 755810"/>
                <a:gd name="connsiteX6" fmla="*/ 42520 w 767567"/>
                <a:gd name="connsiteY6" fmla="*/ 397554 h 755810"/>
                <a:gd name="connsiteX7" fmla="*/ 0 w 767567"/>
                <a:gd name="connsiteY7" fmla="*/ 371722 h 755810"/>
                <a:gd name="connsiteX8" fmla="*/ 230135 w 767567"/>
                <a:gd name="connsiteY8" fmla="*/ 0 h 755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67567" h="755810">
                  <a:moveTo>
                    <a:pt x="230135" y="0"/>
                  </a:moveTo>
                  <a:lnTo>
                    <a:pt x="293667" y="38597"/>
                  </a:lnTo>
                  <a:cubicBezTo>
                    <a:pt x="437308" y="135639"/>
                    <a:pt x="568649" y="249505"/>
                    <a:pt x="684861" y="377368"/>
                  </a:cubicBezTo>
                  <a:lnTo>
                    <a:pt x="767567" y="480069"/>
                  </a:lnTo>
                  <a:lnTo>
                    <a:pt x="426912" y="755810"/>
                  </a:lnTo>
                  <a:lnTo>
                    <a:pt x="405962" y="727794"/>
                  </a:lnTo>
                  <a:cubicBezTo>
                    <a:pt x="301416" y="601113"/>
                    <a:pt x="178979" y="489744"/>
                    <a:pt x="42520" y="397554"/>
                  </a:cubicBezTo>
                  <a:lnTo>
                    <a:pt x="0" y="371722"/>
                  </a:lnTo>
                  <a:lnTo>
                    <a:pt x="23013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2" name="CS.AT.4">
              <a:extLst>
                <a:ext uri="{FF2B5EF4-FFF2-40B4-BE49-F238E27FC236}">
                  <a16:creationId xmlns:a16="http://schemas.microsoft.com/office/drawing/2014/main" id="{00000000-0008-0000-0800-000042010000}"/>
                </a:ext>
              </a:extLst>
            </xdr:cNvPr>
            <xdr:cNvSpPr/>
          </xdr:nvSpPr>
          <xdr:spPr>
            <a:xfrm>
              <a:off x="4486351" y="1800368"/>
              <a:ext cx="706746" cy="806018"/>
            </a:xfrm>
            <a:custGeom>
              <a:avLst/>
              <a:gdLst>
                <a:gd name="connsiteX0" fmla="*/ 340655 w 706746"/>
                <a:gd name="connsiteY0" fmla="*/ 0 h 806018"/>
                <a:gd name="connsiteX1" fmla="*/ 420569 w 706746"/>
                <a:gd name="connsiteY1" fmla="*/ 99236 h 806018"/>
                <a:gd name="connsiteX2" fmla="*/ 669253 w 706746"/>
                <a:gd name="connsiteY2" fmla="*/ 557615 h 806018"/>
                <a:gd name="connsiteX3" fmla="*/ 706746 w 706746"/>
                <a:gd name="connsiteY3" fmla="*/ 662019 h 806018"/>
                <a:gd name="connsiteX4" fmla="*/ 284995 w 706746"/>
                <a:gd name="connsiteY4" fmla="*/ 806018 h 806018"/>
                <a:gd name="connsiteX5" fmla="*/ 235151 w 706746"/>
                <a:gd name="connsiteY5" fmla="*/ 669835 h 806018"/>
                <a:gd name="connsiteX6" fmla="*/ 77490 w 706746"/>
                <a:gd name="connsiteY6" fmla="*/ 379367 h 806018"/>
                <a:gd name="connsiteX7" fmla="*/ 0 w 706746"/>
                <a:gd name="connsiteY7" fmla="*/ 275741 h 806018"/>
                <a:gd name="connsiteX8" fmla="*/ 340655 w 706746"/>
                <a:gd name="connsiteY8" fmla="*/ 1 h 806018"/>
                <a:gd name="connsiteX9" fmla="*/ 340655 w 706746"/>
                <a:gd name="connsiteY9" fmla="*/ 0 h 806018"/>
                <a:gd name="connsiteX10" fmla="*/ 340655 w 706746"/>
                <a:gd name="connsiteY10" fmla="*/ 0 h 8060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06746" h="806018">
                  <a:moveTo>
                    <a:pt x="340655" y="0"/>
                  </a:moveTo>
                  <a:lnTo>
                    <a:pt x="420569" y="99236"/>
                  </a:lnTo>
                  <a:cubicBezTo>
                    <a:pt x="520948" y="240388"/>
                    <a:pt x="604785" y="394124"/>
                    <a:pt x="669253" y="557615"/>
                  </a:cubicBezTo>
                  <a:lnTo>
                    <a:pt x="706746" y="662019"/>
                  </a:lnTo>
                  <a:lnTo>
                    <a:pt x="284995" y="806018"/>
                  </a:lnTo>
                  <a:lnTo>
                    <a:pt x="235151" y="669835"/>
                  </a:lnTo>
                  <a:cubicBezTo>
                    <a:pt x="191886" y="567544"/>
                    <a:pt x="138950" y="470339"/>
                    <a:pt x="77490" y="379367"/>
                  </a:cubicBezTo>
                  <a:lnTo>
                    <a:pt x="0" y="275741"/>
                  </a:lnTo>
                  <a:lnTo>
                    <a:pt x="340655" y="1"/>
                  </a:lnTo>
                  <a:lnTo>
                    <a:pt x="340655" y="0"/>
                  </a:lnTo>
                  <a:lnTo>
                    <a:pt x="34065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3" name="EE.LF.3">
              <a:extLst>
                <a:ext uri="{FF2B5EF4-FFF2-40B4-BE49-F238E27FC236}">
                  <a16:creationId xmlns:a16="http://schemas.microsoft.com/office/drawing/2014/main" id="{00000000-0008-0000-0800-000043010000}"/>
                </a:ext>
              </a:extLst>
            </xdr:cNvPr>
            <xdr:cNvSpPr/>
          </xdr:nvSpPr>
          <xdr:spPr>
            <a:xfrm>
              <a:off x="3366785" y="4219830"/>
              <a:ext cx="672275" cy="598588"/>
            </a:xfrm>
            <a:custGeom>
              <a:avLst/>
              <a:gdLst>
                <a:gd name="connsiteX0" fmla="*/ 441941 w 672275"/>
                <a:gd name="connsiteY0" fmla="*/ 0 h 598588"/>
                <a:gd name="connsiteX1" fmla="*/ 672275 w 672275"/>
                <a:gd name="connsiteY1" fmla="*/ 372152 h 598588"/>
                <a:gd name="connsiteX2" fmla="*/ 594184 w 672275"/>
                <a:gd name="connsiteY2" fmla="*/ 419593 h 598588"/>
                <a:gd name="connsiteX3" fmla="*/ 123721 w 672275"/>
                <a:gd name="connsiteY3" fmla="*/ 591240 h 598588"/>
                <a:gd name="connsiteX4" fmla="*/ 75574 w 672275"/>
                <a:gd name="connsiteY4" fmla="*/ 598588 h 598588"/>
                <a:gd name="connsiteX5" fmla="*/ 0 w 672275"/>
                <a:gd name="connsiteY5" fmla="*/ 168399 h 598588"/>
                <a:gd name="connsiteX6" fmla="*/ 93538 w 672275"/>
                <a:gd name="connsiteY6" fmla="*/ 150502 h 598588"/>
                <a:gd name="connsiteX7" fmla="*/ 379235 w 672275"/>
                <a:gd name="connsiteY7" fmla="*/ 38095 h 598588"/>
                <a:gd name="connsiteX8" fmla="*/ 441941 w 672275"/>
                <a:gd name="connsiteY8" fmla="*/ 0 h 5985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72275" h="598588">
                  <a:moveTo>
                    <a:pt x="441941" y="0"/>
                  </a:moveTo>
                  <a:lnTo>
                    <a:pt x="672275" y="372152"/>
                  </a:lnTo>
                  <a:lnTo>
                    <a:pt x="594184" y="419593"/>
                  </a:lnTo>
                  <a:cubicBezTo>
                    <a:pt x="448807" y="498567"/>
                    <a:pt x="290696" y="557072"/>
                    <a:pt x="123721" y="591240"/>
                  </a:cubicBezTo>
                  <a:lnTo>
                    <a:pt x="75574" y="598588"/>
                  </a:lnTo>
                  <a:lnTo>
                    <a:pt x="0" y="168399"/>
                  </a:lnTo>
                  <a:lnTo>
                    <a:pt x="93538" y="150502"/>
                  </a:lnTo>
                  <a:cubicBezTo>
                    <a:pt x="194186" y="124606"/>
                    <a:pt x="289969" y="86588"/>
                    <a:pt x="379235" y="38095"/>
                  </a:cubicBezTo>
                  <a:lnTo>
                    <a:pt x="44194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4" name="EE.HL.3">
              <a:extLst>
                <a:ext uri="{FF2B5EF4-FFF2-40B4-BE49-F238E27FC236}">
                  <a16:creationId xmlns:a16="http://schemas.microsoft.com/office/drawing/2014/main" id="{00000000-0008-0000-0800-000044010000}"/>
                </a:ext>
              </a:extLst>
            </xdr:cNvPr>
            <xdr:cNvSpPr/>
          </xdr:nvSpPr>
          <xdr:spPr>
            <a:xfrm>
              <a:off x="2260946" y="4225269"/>
              <a:ext cx="628612" cy="584999"/>
            </a:xfrm>
            <a:custGeom>
              <a:avLst/>
              <a:gdLst>
                <a:gd name="connsiteX0" fmla="*/ 230136 w 628612"/>
                <a:gd name="connsiteY0" fmla="*/ 0 h 584999"/>
                <a:gd name="connsiteX1" fmla="*/ 283891 w 628612"/>
                <a:gd name="connsiteY1" fmla="*/ 32656 h 584999"/>
                <a:gd name="connsiteX2" fmla="*/ 569588 w 628612"/>
                <a:gd name="connsiteY2" fmla="*/ 145063 h 584999"/>
                <a:gd name="connsiteX3" fmla="*/ 628612 w 628612"/>
                <a:gd name="connsiteY3" fmla="*/ 156356 h 584999"/>
                <a:gd name="connsiteX4" fmla="*/ 537185 w 628612"/>
                <a:gd name="connsiteY4" fmla="*/ 584999 h 584999"/>
                <a:gd name="connsiteX5" fmla="*/ 376433 w 628612"/>
                <a:gd name="connsiteY5" fmla="*/ 543665 h 584999"/>
                <a:gd name="connsiteX6" fmla="*/ 69847 w 628612"/>
                <a:gd name="connsiteY6" fmla="*/ 414155 h 584999"/>
                <a:gd name="connsiteX7" fmla="*/ 0 w 628612"/>
                <a:gd name="connsiteY7" fmla="*/ 371722 h 584999"/>
                <a:gd name="connsiteX8" fmla="*/ 230136 w 628612"/>
                <a:gd name="connsiteY8" fmla="*/ 0 h 584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28612" h="584999">
                  <a:moveTo>
                    <a:pt x="230136" y="0"/>
                  </a:moveTo>
                  <a:lnTo>
                    <a:pt x="283891" y="32656"/>
                  </a:lnTo>
                  <a:cubicBezTo>
                    <a:pt x="373158" y="81149"/>
                    <a:pt x="468940" y="119167"/>
                    <a:pt x="569588" y="145063"/>
                  </a:cubicBezTo>
                  <a:lnTo>
                    <a:pt x="628612" y="156356"/>
                  </a:lnTo>
                  <a:lnTo>
                    <a:pt x="537185" y="584999"/>
                  </a:lnTo>
                  <a:lnTo>
                    <a:pt x="376433" y="543665"/>
                  </a:lnTo>
                  <a:cubicBezTo>
                    <a:pt x="269343" y="510356"/>
                    <a:pt x="166766" y="466805"/>
                    <a:pt x="69847" y="414155"/>
                  </a:cubicBezTo>
                  <a:lnTo>
                    <a:pt x="0" y="371722"/>
                  </a:lnTo>
                  <a:lnTo>
                    <a:pt x="23013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5" name="EE.LF.4">
              <a:extLst>
                <a:ext uri="{FF2B5EF4-FFF2-40B4-BE49-F238E27FC236}">
                  <a16:creationId xmlns:a16="http://schemas.microsoft.com/office/drawing/2014/main" id="{00000000-0008-0000-0800-000045010000}"/>
                </a:ext>
              </a:extLst>
            </xdr:cNvPr>
            <xdr:cNvSpPr/>
          </xdr:nvSpPr>
          <xdr:spPr>
            <a:xfrm>
              <a:off x="3442359" y="4591983"/>
              <a:ext cx="839551" cy="684385"/>
            </a:xfrm>
            <a:custGeom>
              <a:avLst/>
              <a:gdLst>
                <a:gd name="connsiteX0" fmla="*/ 596701 w 839551"/>
                <a:gd name="connsiteY0" fmla="*/ 0 h 684385"/>
                <a:gd name="connsiteX1" fmla="*/ 602959 w 839551"/>
                <a:gd name="connsiteY1" fmla="*/ 10112 h 684385"/>
                <a:gd name="connsiteX2" fmla="*/ 839551 w 839551"/>
                <a:gd name="connsiteY2" fmla="*/ 392377 h 684385"/>
                <a:gd name="connsiteX3" fmla="*/ 732654 w 839551"/>
                <a:gd name="connsiteY3" fmla="*/ 457318 h 684385"/>
                <a:gd name="connsiteX4" fmla="*/ 111963 w 839551"/>
                <a:gd name="connsiteY4" fmla="*/ 679369 h 684385"/>
                <a:gd name="connsiteX5" fmla="*/ 80451 w 839551"/>
                <a:gd name="connsiteY5" fmla="*/ 684385 h 684385"/>
                <a:gd name="connsiteX6" fmla="*/ 2159 w 839551"/>
                <a:gd name="connsiteY6" fmla="*/ 238725 h 684385"/>
                <a:gd name="connsiteX7" fmla="*/ 0 w 839551"/>
                <a:gd name="connsiteY7" fmla="*/ 226436 h 684385"/>
                <a:gd name="connsiteX8" fmla="*/ 48147 w 839551"/>
                <a:gd name="connsiteY8" fmla="*/ 219088 h 684385"/>
                <a:gd name="connsiteX9" fmla="*/ 518610 w 839551"/>
                <a:gd name="connsiteY9" fmla="*/ 47441 h 684385"/>
                <a:gd name="connsiteX10" fmla="*/ 596701 w 839551"/>
                <a:gd name="connsiteY10" fmla="*/ 0 h 6843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39551" h="684385">
                  <a:moveTo>
                    <a:pt x="596701" y="0"/>
                  </a:moveTo>
                  <a:lnTo>
                    <a:pt x="602959" y="10112"/>
                  </a:lnTo>
                  <a:lnTo>
                    <a:pt x="839551" y="392377"/>
                  </a:lnTo>
                  <a:lnTo>
                    <a:pt x="732654" y="457318"/>
                  </a:lnTo>
                  <a:cubicBezTo>
                    <a:pt x="541369" y="561231"/>
                    <a:pt x="332631" y="637089"/>
                    <a:pt x="111963" y="679369"/>
                  </a:cubicBezTo>
                  <a:lnTo>
                    <a:pt x="80451" y="684385"/>
                  </a:lnTo>
                  <a:lnTo>
                    <a:pt x="2159" y="238725"/>
                  </a:lnTo>
                  <a:lnTo>
                    <a:pt x="0" y="226436"/>
                  </a:lnTo>
                  <a:lnTo>
                    <a:pt x="48147" y="219088"/>
                  </a:lnTo>
                  <a:cubicBezTo>
                    <a:pt x="215122" y="184920"/>
                    <a:pt x="373233" y="126415"/>
                    <a:pt x="518610" y="47441"/>
                  </a:cubicBezTo>
                  <a:lnTo>
                    <a:pt x="59670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6" name="EE.HL.4">
              <a:extLst>
                <a:ext uri="{FF2B5EF4-FFF2-40B4-BE49-F238E27FC236}">
                  <a16:creationId xmlns:a16="http://schemas.microsoft.com/office/drawing/2014/main" id="{00000000-0008-0000-0800-000046010000}"/>
                </a:ext>
              </a:extLst>
            </xdr:cNvPr>
            <xdr:cNvSpPr/>
          </xdr:nvSpPr>
          <xdr:spPr>
            <a:xfrm>
              <a:off x="2017795" y="4596990"/>
              <a:ext cx="780336" cy="666496"/>
            </a:xfrm>
            <a:custGeom>
              <a:avLst/>
              <a:gdLst>
                <a:gd name="connsiteX0" fmla="*/ 243151 w 780336"/>
                <a:gd name="connsiteY0" fmla="*/ 0 h 666496"/>
                <a:gd name="connsiteX1" fmla="*/ 312998 w 780336"/>
                <a:gd name="connsiteY1" fmla="*/ 42433 h 666496"/>
                <a:gd name="connsiteX2" fmla="*/ 619584 w 780336"/>
                <a:gd name="connsiteY2" fmla="*/ 171943 h 666496"/>
                <a:gd name="connsiteX3" fmla="*/ 780336 w 780336"/>
                <a:gd name="connsiteY3" fmla="*/ 213277 h 666496"/>
                <a:gd name="connsiteX4" fmla="*/ 778037 w 780336"/>
                <a:gd name="connsiteY4" fmla="*/ 224052 h 666496"/>
                <a:gd name="connsiteX5" fmla="*/ 683665 w 780336"/>
                <a:gd name="connsiteY5" fmla="*/ 666496 h 666496"/>
                <a:gd name="connsiteX6" fmla="*/ 587816 w 780336"/>
                <a:gd name="connsiteY6" fmla="*/ 645007 h 666496"/>
                <a:gd name="connsiteX7" fmla="*/ 98050 w 780336"/>
                <a:gd name="connsiteY7" fmla="*/ 452309 h 666496"/>
                <a:gd name="connsiteX8" fmla="*/ 0 w 780336"/>
                <a:gd name="connsiteY8" fmla="*/ 392742 h 666496"/>
                <a:gd name="connsiteX9" fmla="*/ 236644 w 780336"/>
                <a:gd name="connsiteY9" fmla="*/ 10509 h 666496"/>
                <a:gd name="connsiteX10" fmla="*/ 243151 w 780336"/>
                <a:gd name="connsiteY10" fmla="*/ 0 h 6664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336" h="666496">
                  <a:moveTo>
                    <a:pt x="243151" y="0"/>
                  </a:moveTo>
                  <a:lnTo>
                    <a:pt x="312998" y="42433"/>
                  </a:lnTo>
                  <a:cubicBezTo>
                    <a:pt x="409917" y="95083"/>
                    <a:pt x="512494" y="138634"/>
                    <a:pt x="619584" y="171943"/>
                  </a:cubicBezTo>
                  <a:lnTo>
                    <a:pt x="780336" y="213277"/>
                  </a:lnTo>
                  <a:lnTo>
                    <a:pt x="778037" y="224052"/>
                  </a:lnTo>
                  <a:lnTo>
                    <a:pt x="683665" y="666496"/>
                  </a:lnTo>
                  <a:lnTo>
                    <a:pt x="587816" y="645007"/>
                  </a:lnTo>
                  <a:cubicBezTo>
                    <a:pt x="415277" y="600614"/>
                    <a:pt x="251079" y="535439"/>
                    <a:pt x="98050" y="452309"/>
                  </a:cubicBezTo>
                  <a:lnTo>
                    <a:pt x="0" y="392742"/>
                  </a:lnTo>
                  <a:lnTo>
                    <a:pt x="236644" y="10509"/>
                  </a:lnTo>
                  <a:lnTo>
                    <a:pt x="24315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7" name="EE.GF.3">
              <a:extLst>
                <a:ext uri="{FF2B5EF4-FFF2-40B4-BE49-F238E27FC236}">
                  <a16:creationId xmlns:a16="http://schemas.microsoft.com/office/drawing/2014/main" id="{00000000-0008-0000-0800-000047010000}"/>
                </a:ext>
              </a:extLst>
            </xdr:cNvPr>
            <xdr:cNvSpPr/>
          </xdr:nvSpPr>
          <xdr:spPr>
            <a:xfrm>
              <a:off x="2793553" y="4381625"/>
              <a:ext cx="652680" cy="462627"/>
            </a:xfrm>
            <a:custGeom>
              <a:avLst/>
              <a:gdLst>
                <a:gd name="connsiteX0" fmla="*/ 96005 w 652680"/>
                <a:gd name="connsiteY0" fmla="*/ 0 h 486828"/>
                <a:gd name="connsiteX1" fmla="*/ 191397 w 652680"/>
                <a:gd name="connsiteY1" fmla="*/ 18252 h 486828"/>
                <a:gd name="connsiteX2" fmla="*/ 351875 w 652680"/>
                <a:gd name="connsiteY2" fmla="*/ 28375 h 486828"/>
                <a:gd name="connsiteX3" fmla="*/ 351876 w 652680"/>
                <a:gd name="connsiteY3" fmla="*/ 28375 h 486828"/>
                <a:gd name="connsiteX4" fmla="*/ 512354 w 652680"/>
                <a:gd name="connsiteY4" fmla="*/ 18252 h 486828"/>
                <a:gd name="connsiteX5" fmla="*/ 573232 w 652680"/>
                <a:gd name="connsiteY5" fmla="*/ 6604 h 486828"/>
                <a:gd name="connsiteX6" fmla="*/ 650965 w 652680"/>
                <a:gd name="connsiteY6" fmla="*/ 449082 h 486828"/>
                <a:gd name="connsiteX7" fmla="*/ 652680 w 652680"/>
                <a:gd name="connsiteY7" fmla="*/ 458844 h 486828"/>
                <a:gd name="connsiteX8" fmla="*/ 527167 w 652680"/>
                <a:gd name="connsiteY8" fmla="*/ 477999 h 486828"/>
                <a:gd name="connsiteX9" fmla="*/ 352329 w 652680"/>
                <a:gd name="connsiteY9" fmla="*/ 486828 h 486828"/>
                <a:gd name="connsiteX10" fmla="*/ 7704 w 652680"/>
                <a:gd name="connsiteY10" fmla="*/ 452087 h 486828"/>
                <a:gd name="connsiteX11" fmla="*/ 0 w 652680"/>
                <a:gd name="connsiteY11" fmla="*/ 450106 h 486828"/>
                <a:gd name="connsiteX12" fmla="*/ 2279 w 652680"/>
                <a:gd name="connsiteY12" fmla="*/ 439418 h 486828"/>
                <a:gd name="connsiteX13" fmla="*/ 96005 w 652680"/>
                <a:gd name="connsiteY13" fmla="*/ 0 h 4868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52680" h="486828">
                  <a:moveTo>
                    <a:pt x="96005" y="0"/>
                  </a:moveTo>
                  <a:lnTo>
                    <a:pt x="191397" y="18252"/>
                  </a:lnTo>
                  <a:cubicBezTo>
                    <a:pt x="243948" y="24932"/>
                    <a:pt x="297510" y="28375"/>
                    <a:pt x="351875" y="28375"/>
                  </a:cubicBezTo>
                  <a:lnTo>
                    <a:pt x="351876" y="28375"/>
                  </a:lnTo>
                  <a:cubicBezTo>
                    <a:pt x="406242" y="28375"/>
                    <a:pt x="459803" y="24932"/>
                    <a:pt x="512354" y="18252"/>
                  </a:cubicBezTo>
                  <a:lnTo>
                    <a:pt x="573232" y="6604"/>
                  </a:lnTo>
                  <a:lnTo>
                    <a:pt x="650965" y="449082"/>
                  </a:lnTo>
                  <a:lnTo>
                    <a:pt x="652680" y="458844"/>
                  </a:lnTo>
                  <a:lnTo>
                    <a:pt x="527167" y="477999"/>
                  </a:lnTo>
                  <a:cubicBezTo>
                    <a:pt x="469682" y="483838"/>
                    <a:pt x="411355" y="486828"/>
                    <a:pt x="352329" y="486828"/>
                  </a:cubicBezTo>
                  <a:cubicBezTo>
                    <a:pt x="234278" y="486828"/>
                    <a:pt x="119021" y="474866"/>
                    <a:pt x="7704" y="452087"/>
                  </a:cubicBezTo>
                  <a:lnTo>
                    <a:pt x="0" y="450106"/>
                  </a:lnTo>
                  <a:lnTo>
                    <a:pt x="2279" y="439418"/>
                  </a:lnTo>
                  <a:lnTo>
                    <a:pt x="9600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8" name="EE.GF.4">
              <a:extLst>
                <a:ext uri="{FF2B5EF4-FFF2-40B4-BE49-F238E27FC236}">
                  <a16:creationId xmlns:a16="http://schemas.microsoft.com/office/drawing/2014/main" id="{00000000-0008-0000-0800-000048010000}"/>
                </a:ext>
              </a:extLst>
            </xdr:cNvPr>
            <xdr:cNvSpPr/>
          </xdr:nvSpPr>
          <xdr:spPr>
            <a:xfrm>
              <a:off x="2701460" y="4802850"/>
              <a:ext cx="821350" cy="507151"/>
            </a:xfrm>
            <a:custGeom>
              <a:avLst/>
              <a:gdLst>
                <a:gd name="connsiteX0" fmla="*/ 92093 w 821350"/>
                <a:gd name="connsiteY0" fmla="*/ 0 h 478269"/>
                <a:gd name="connsiteX1" fmla="*/ 99797 w 821350"/>
                <a:gd name="connsiteY1" fmla="*/ 1981 h 478269"/>
                <a:gd name="connsiteX2" fmla="*/ 444422 w 821350"/>
                <a:gd name="connsiteY2" fmla="*/ 36722 h 478269"/>
                <a:gd name="connsiteX3" fmla="*/ 619260 w 821350"/>
                <a:gd name="connsiteY3" fmla="*/ 27893 h 478269"/>
                <a:gd name="connsiteX4" fmla="*/ 744773 w 821350"/>
                <a:gd name="connsiteY4" fmla="*/ 8738 h 478269"/>
                <a:gd name="connsiteX5" fmla="*/ 821350 w 821350"/>
                <a:gd name="connsiteY5" fmla="*/ 444636 h 478269"/>
                <a:gd name="connsiteX6" fmla="*/ 719074 w 821350"/>
                <a:gd name="connsiteY6" fmla="*/ 460915 h 478269"/>
                <a:gd name="connsiteX7" fmla="*/ 443969 w 821350"/>
                <a:gd name="connsiteY7" fmla="*/ 478269 h 478269"/>
                <a:gd name="connsiteX8" fmla="*/ 35076 w 821350"/>
                <a:gd name="connsiteY8" fmla="*/ 439620 h 478269"/>
                <a:gd name="connsiteX9" fmla="*/ 0 w 821350"/>
                <a:gd name="connsiteY9" fmla="*/ 431756 h 478269"/>
                <a:gd name="connsiteX10" fmla="*/ 92093 w 821350"/>
                <a:gd name="connsiteY10" fmla="*/ 0 h 478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1350" h="478269">
                  <a:moveTo>
                    <a:pt x="92093" y="0"/>
                  </a:moveTo>
                  <a:lnTo>
                    <a:pt x="99797" y="1981"/>
                  </a:lnTo>
                  <a:cubicBezTo>
                    <a:pt x="211114" y="24760"/>
                    <a:pt x="326371" y="36722"/>
                    <a:pt x="444422" y="36722"/>
                  </a:cubicBezTo>
                  <a:cubicBezTo>
                    <a:pt x="503448" y="36722"/>
                    <a:pt x="561775" y="33732"/>
                    <a:pt x="619260" y="27893"/>
                  </a:cubicBezTo>
                  <a:lnTo>
                    <a:pt x="744773" y="8738"/>
                  </a:lnTo>
                  <a:lnTo>
                    <a:pt x="821350" y="444636"/>
                  </a:lnTo>
                  <a:lnTo>
                    <a:pt x="719074" y="460915"/>
                  </a:lnTo>
                  <a:cubicBezTo>
                    <a:pt x="628987" y="472367"/>
                    <a:pt x="537167" y="478269"/>
                    <a:pt x="443969" y="478269"/>
                  </a:cubicBezTo>
                  <a:cubicBezTo>
                    <a:pt x="304172" y="478269"/>
                    <a:pt x="167477" y="464989"/>
                    <a:pt x="35076" y="439620"/>
                  </a:cubicBezTo>
                  <a:lnTo>
                    <a:pt x="0" y="431756"/>
                  </a:lnTo>
                  <a:lnTo>
                    <a:pt x="9209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9" name="Rectangle 328">
              <a:extLst>
                <a:ext uri="{FF2B5EF4-FFF2-40B4-BE49-F238E27FC236}">
                  <a16:creationId xmlns:a16="http://schemas.microsoft.com/office/drawing/2014/main" id="{00000000-0008-0000-0800-000049010000}"/>
                </a:ext>
              </a:extLst>
            </xdr:cNvPr>
            <xdr:cNvSpPr/>
          </xdr:nvSpPr>
          <xdr:spPr>
            <a:xfrm>
              <a:off x="1940097" y="271758"/>
              <a:ext cx="2546254" cy="964115"/>
            </a:xfrm>
            <a:prstGeom prst="rect">
              <a:avLst/>
            </a:prstGeom>
            <a:noFill/>
          </xdr:spPr>
          <xdr:txBody>
            <a:bodyPr spcFirstLastPara="1" wrap="square" lIns="91440" tIns="45720" rIns="91440" bIns="45720" numCol="1">
              <a:prstTxWarp prst="textArchUp">
                <a:avLst>
                  <a:gd name="adj" fmla="val 12960307"/>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6000" b="0" cap="none" spc="0">
                  <a:ln w="0"/>
                  <a:solidFill>
                    <a:schemeClr val="tx1"/>
                  </a:solidFill>
                  <a:effectLst>
                    <a:outerShdw blurRad="38100" dist="19050" dir="2700000" algn="tl" rotWithShape="0">
                      <a:schemeClr val="dk1">
                        <a:alpha val="40000"/>
                      </a:schemeClr>
                    </a:outerShdw>
                  </a:effectLst>
                </a:rPr>
                <a:t>Emplear buenas prácticas</a:t>
              </a:r>
            </a:p>
          </xdr:txBody>
        </xdr:sp>
        <xdr:sp macro="" textlink="">
          <xdr:nvSpPr>
            <xdr:cNvPr id="330" name="Rectangle 329">
              <a:extLst>
                <a:ext uri="{FF2B5EF4-FFF2-40B4-BE49-F238E27FC236}">
                  <a16:creationId xmlns:a16="http://schemas.microsoft.com/office/drawing/2014/main" id="{00000000-0008-0000-0800-00004A010000}"/>
                </a:ext>
              </a:extLst>
            </xdr:cNvPr>
            <xdr:cNvSpPr/>
          </xdr:nvSpPr>
          <xdr:spPr>
            <a:xfrm rot="3768684">
              <a:off x="4041887" y="1561352"/>
              <a:ext cx="2546254" cy="964115"/>
            </a:xfrm>
            <a:prstGeom prst="rect">
              <a:avLst/>
            </a:prstGeom>
            <a:noFill/>
          </xdr:spPr>
          <xdr:txBody>
            <a:bodyPr spcFirstLastPara="1" wrap="square" lIns="91440" tIns="45720" rIns="91440" bIns="45720" numCol="1">
              <a:prstTxWarp prst="textArchUp">
                <a:avLst>
                  <a:gd name="adj" fmla="val 12407934"/>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5400" b="0" cap="none" spc="0">
                  <a:ln w="0"/>
                  <a:solidFill>
                    <a:schemeClr val="tx1"/>
                  </a:solidFill>
                  <a:effectLst>
                    <a:outerShdw blurRad="38100" dist="19050" dir="2700000" algn="tl" rotWithShape="0">
                      <a:schemeClr val="dk1">
                        <a:alpha val="40000"/>
                      </a:schemeClr>
                    </a:outerShdw>
                  </a:effectLst>
                </a:rPr>
                <a:t>Actuar local y contextualmente</a:t>
              </a:r>
            </a:p>
          </xdr:txBody>
        </xdr:sp>
        <xdr:sp macro="" textlink="">
          <xdr:nvSpPr>
            <xdr:cNvPr id="331" name="Rectangle 330">
              <a:extLst>
                <a:ext uri="{FF2B5EF4-FFF2-40B4-BE49-F238E27FC236}">
                  <a16:creationId xmlns:a16="http://schemas.microsoft.com/office/drawing/2014/main" id="{00000000-0008-0000-0800-00004B010000}"/>
                </a:ext>
              </a:extLst>
            </xdr:cNvPr>
            <xdr:cNvSpPr/>
          </xdr:nvSpPr>
          <xdr:spPr>
            <a:xfrm rot="18079026">
              <a:off x="-147136" y="1449914"/>
              <a:ext cx="2546254" cy="964115"/>
            </a:xfrm>
            <a:prstGeom prst="rect">
              <a:avLst/>
            </a:prstGeom>
            <a:noFill/>
          </xdr:spPr>
          <xdr:txBody>
            <a:bodyPr spcFirstLastPara="1" wrap="square" lIns="91440" tIns="45720" rIns="91440" bIns="45720" numCol="1">
              <a:prstTxWarp prst="textArchUp">
                <a:avLst>
                  <a:gd name="adj" fmla="val 12732639"/>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5400" b="0" cap="none" spc="0">
                  <a:ln w="0"/>
                  <a:solidFill>
                    <a:schemeClr val="tx1"/>
                  </a:solidFill>
                  <a:effectLst>
                    <a:outerShdw blurRad="38100" dist="19050" dir="2700000" algn="tl" rotWithShape="0">
                      <a:schemeClr val="dk1">
                        <a:alpha val="40000"/>
                      </a:schemeClr>
                    </a:outerShdw>
                  </a:effectLst>
                </a:rPr>
                <a:t>CAPACITAR</a:t>
              </a:r>
              <a:r>
                <a:rPr lang="en-US" sz="5400" b="0" cap="none" spc="0" baseline="0">
                  <a:ln w="0"/>
                  <a:solidFill>
                    <a:schemeClr val="tx1"/>
                  </a:solidFill>
                  <a:effectLst>
                    <a:outerShdw blurRad="38100" dist="19050" dir="2700000" algn="tl" rotWithShape="0">
                      <a:schemeClr val="dk1">
                        <a:alpha val="40000"/>
                      </a:schemeClr>
                    </a:outerShdw>
                  </a:effectLst>
                </a:rPr>
                <a:t> A LAS PERSONAS</a:t>
              </a:r>
              <a:endParaRPr lang="en-US" sz="54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332" name="Rectangle 331">
              <a:extLst>
                <a:ext uri="{FF2B5EF4-FFF2-40B4-BE49-F238E27FC236}">
                  <a16:creationId xmlns:a16="http://schemas.microsoft.com/office/drawing/2014/main" id="{00000000-0008-0000-0800-00004C010000}"/>
                </a:ext>
              </a:extLst>
            </xdr:cNvPr>
            <xdr:cNvSpPr/>
          </xdr:nvSpPr>
          <xdr:spPr>
            <a:xfrm rot="3605525">
              <a:off x="-255227" y="3860092"/>
              <a:ext cx="2546254" cy="964115"/>
            </a:xfrm>
            <a:prstGeom prst="rect">
              <a:avLst/>
            </a:prstGeom>
            <a:noFill/>
          </xdr:spPr>
          <xdr:txBody>
            <a:bodyPr spcFirstLastPara="1" wrap="square" lIns="91440" tIns="45720" rIns="91440" bIns="45720" numCol="1">
              <a:prstTxWarp prst="textArchDown">
                <a:avLst>
                  <a:gd name="adj" fmla="val 2018716"/>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5400" b="0" cap="none" spc="0" baseline="0">
                  <a:ln w="0"/>
                  <a:solidFill>
                    <a:schemeClr val="tx1"/>
                  </a:solidFill>
                  <a:effectLst>
                    <a:outerShdw blurRad="38100" dist="19050" dir="2700000" algn="tl" rotWithShape="0">
                      <a:schemeClr val="dk1">
                        <a:alpha val="40000"/>
                      </a:schemeClr>
                    </a:outerShdw>
                  </a:effectLst>
                </a:rPr>
                <a:t>SALVAGUARDAR LA NATURALEZA</a:t>
              </a:r>
              <a:endParaRPr lang="en-US" sz="5400" b="0" cap="none" spc="0">
                <a:ln w="0"/>
                <a:solidFill>
                  <a:schemeClr val="tx1"/>
                </a:solidFill>
                <a:effectLst>
                  <a:outerShdw blurRad="38100" dist="19050" dir="2700000" algn="tl" rotWithShape="0">
                    <a:schemeClr val="dk1">
                      <a:alpha val="40000"/>
                    </a:schemeClr>
                  </a:outerShdw>
                </a:effectLst>
              </a:endParaRPr>
            </a:p>
          </xdr:txBody>
        </xdr:sp>
        <xdr:sp macro="" textlink="">
          <xdr:nvSpPr>
            <xdr:cNvPr id="333" name="Rectangle 332">
              <a:extLst>
                <a:ext uri="{FF2B5EF4-FFF2-40B4-BE49-F238E27FC236}">
                  <a16:creationId xmlns:a16="http://schemas.microsoft.com/office/drawing/2014/main" id="{00000000-0008-0000-0800-00004D010000}"/>
                </a:ext>
              </a:extLst>
            </xdr:cNvPr>
            <xdr:cNvSpPr/>
          </xdr:nvSpPr>
          <xdr:spPr>
            <a:xfrm>
              <a:off x="1906796" y="5124286"/>
              <a:ext cx="2546254" cy="964115"/>
            </a:xfrm>
            <a:prstGeom prst="rect">
              <a:avLst/>
            </a:prstGeom>
            <a:noFill/>
          </xdr:spPr>
          <xdr:txBody>
            <a:bodyPr spcFirstLastPara="1" wrap="square" lIns="91440" tIns="45720" rIns="91440" bIns="45720" numCol="1">
              <a:prstTxWarp prst="textArchDown">
                <a:avLst>
                  <a:gd name="adj" fmla="val 2018716"/>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5400" b="0" cap="none" spc="0">
                  <a:ln w="0"/>
                  <a:solidFill>
                    <a:sysClr val="windowText" lastClr="000000"/>
                  </a:solidFill>
                  <a:effectLst>
                    <a:outerShdw blurRad="38100" dist="19050" dir="2700000" algn="tl" rotWithShape="0">
                      <a:schemeClr val="dk1">
                        <a:alpha val="40000"/>
                      </a:schemeClr>
                    </a:outerShdw>
                  </a:effectLst>
                </a:rPr>
                <a:t>Diseño para la sostenibilidad</a:t>
              </a:r>
            </a:p>
          </xdr:txBody>
        </xdr:sp>
        <xdr:sp macro="" textlink="">
          <xdr:nvSpPr>
            <xdr:cNvPr id="334" name="Rectangle 333">
              <a:extLst>
                <a:ext uri="{FF2B5EF4-FFF2-40B4-BE49-F238E27FC236}">
                  <a16:creationId xmlns:a16="http://schemas.microsoft.com/office/drawing/2014/main" id="{00000000-0008-0000-0800-00004E010000}"/>
                </a:ext>
              </a:extLst>
            </xdr:cNvPr>
            <xdr:cNvSpPr/>
          </xdr:nvSpPr>
          <xdr:spPr>
            <a:xfrm rot="17908051">
              <a:off x="4046685" y="3860091"/>
              <a:ext cx="2546254" cy="964115"/>
            </a:xfrm>
            <a:prstGeom prst="rect">
              <a:avLst/>
            </a:prstGeom>
            <a:noFill/>
          </xdr:spPr>
          <xdr:txBody>
            <a:bodyPr spcFirstLastPara="1" wrap="square" lIns="91440" tIns="45720" rIns="91440" bIns="45720" numCol="1">
              <a:prstTxWarp prst="textArchDown">
                <a:avLst>
                  <a:gd name="adj" fmla="val 2018716"/>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5400" b="0" cap="none" spc="0">
                  <a:ln w="0"/>
                  <a:solidFill>
                    <a:schemeClr val="tx1"/>
                  </a:solidFill>
                  <a:effectLst>
                    <a:outerShdw blurRad="38100" dist="19050" dir="2700000" algn="tl" rotWithShape="0">
                      <a:schemeClr val="dk1">
                        <a:alpha val="40000"/>
                      </a:schemeClr>
                    </a:outerShdw>
                  </a:effectLst>
                </a:rPr>
                <a:t>Capital de alta integridad</a:t>
              </a:r>
            </a:p>
          </xdr:txBody>
        </xdr:sp>
      </xdr:grpSp>
      <xdr:sp macro="" textlink="">
        <xdr:nvSpPr>
          <xdr:cNvPr id="335" name="TextBox 334">
            <a:extLst>
              <a:ext uri="{FF2B5EF4-FFF2-40B4-BE49-F238E27FC236}">
                <a16:creationId xmlns:a16="http://schemas.microsoft.com/office/drawing/2014/main" id="{00000000-0008-0000-0800-00004F010000}"/>
              </a:ext>
            </a:extLst>
          </xdr:cNvPr>
          <xdr:cNvSpPr txBox="1"/>
        </xdr:nvSpPr>
        <xdr:spPr>
          <a:xfrm rot="21010457">
            <a:off x="6833606" y="3815511"/>
            <a:ext cx="108966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 hacer</a:t>
            </a:r>
            <a:r>
              <a:rPr lang="en-AU" sz="1100" baseline="0"/>
              <a:t> daño</a:t>
            </a:r>
            <a:endParaRPr lang="en-AU" sz="1100"/>
          </a:p>
        </xdr:txBody>
      </xdr:sp>
      <xdr:sp macro="" textlink="">
        <xdr:nvSpPr>
          <xdr:cNvPr id="336" name="TextBox 335">
            <a:extLst>
              <a:ext uri="{FF2B5EF4-FFF2-40B4-BE49-F238E27FC236}">
                <a16:creationId xmlns:a16="http://schemas.microsoft.com/office/drawing/2014/main" id="{00000000-0008-0000-0800-000050010000}"/>
              </a:ext>
            </a:extLst>
          </xdr:cNvPr>
          <xdr:cNvSpPr txBox="1"/>
        </xdr:nvSpPr>
        <xdr:spPr>
          <a:xfrm rot="19735919">
            <a:off x="6986384" y="4185615"/>
            <a:ext cx="1331137" cy="461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Diseño de proyectos basados en la ciencia</a:t>
            </a:r>
          </a:p>
        </xdr:txBody>
      </xdr:sp>
      <xdr:sp macro="" textlink="">
        <xdr:nvSpPr>
          <xdr:cNvPr id="337" name="TextBox 336">
            <a:extLst>
              <a:ext uri="{FF2B5EF4-FFF2-40B4-BE49-F238E27FC236}">
                <a16:creationId xmlns:a16="http://schemas.microsoft.com/office/drawing/2014/main" id="{00000000-0008-0000-0800-000051010000}"/>
              </a:ext>
            </a:extLst>
          </xdr:cNvPr>
          <xdr:cNvSpPr txBox="1"/>
        </xdr:nvSpPr>
        <xdr:spPr>
          <a:xfrm rot="18487861">
            <a:off x="7229105" y="4528494"/>
            <a:ext cx="1583637" cy="266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Conservar los ecosistemas</a:t>
            </a:r>
          </a:p>
        </xdr:txBody>
      </xdr:sp>
      <xdr:sp macro="" textlink="">
        <xdr:nvSpPr>
          <xdr:cNvPr id="339" name="TextBox 338">
            <a:extLst>
              <a:ext uri="{FF2B5EF4-FFF2-40B4-BE49-F238E27FC236}">
                <a16:creationId xmlns:a16="http://schemas.microsoft.com/office/drawing/2014/main" id="{00000000-0008-0000-0800-000053010000}"/>
              </a:ext>
            </a:extLst>
          </xdr:cNvPr>
          <xdr:cNvSpPr txBox="1"/>
        </xdr:nvSpPr>
        <xdr:spPr>
          <a:xfrm rot="549496">
            <a:off x="6872403" y="3368936"/>
            <a:ext cx="1221275"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t>Protección social</a:t>
            </a:r>
            <a:endParaRPr lang="en-AU" sz="1100"/>
          </a:p>
        </xdr:txBody>
      </xdr:sp>
      <xdr:sp macro="" textlink="">
        <xdr:nvSpPr>
          <xdr:cNvPr id="340" name="TextBox 339">
            <a:extLst>
              <a:ext uri="{FF2B5EF4-FFF2-40B4-BE49-F238E27FC236}">
                <a16:creationId xmlns:a16="http://schemas.microsoft.com/office/drawing/2014/main" id="{00000000-0008-0000-0800-000054010000}"/>
              </a:ext>
            </a:extLst>
          </xdr:cNvPr>
          <xdr:cNvSpPr txBox="1"/>
        </xdr:nvSpPr>
        <xdr:spPr>
          <a:xfrm rot="1736854">
            <a:off x="6995692" y="2937256"/>
            <a:ext cx="1313873"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Diseño inclusivo</a:t>
            </a:r>
          </a:p>
        </xdr:txBody>
      </xdr:sp>
      <xdr:sp macro="" textlink="">
        <xdr:nvSpPr>
          <xdr:cNvPr id="341" name="TextBox 340">
            <a:extLst>
              <a:ext uri="{FF2B5EF4-FFF2-40B4-BE49-F238E27FC236}">
                <a16:creationId xmlns:a16="http://schemas.microsoft.com/office/drawing/2014/main" id="{00000000-0008-0000-0800-000055010000}"/>
              </a:ext>
            </a:extLst>
          </xdr:cNvPr>
          <xdr:cNvSpPr txBox="1"/>
        </xdr:nvSpPr>
        <xdr:spPr>
          <a:xfrm rot="3008672">
            <a:off x="7226915" y="2666403"/>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Equidad comunitaria</a:t>
            </a:r>
          </a:p>
        </xdr:txBody>
      </xdr:sp>
      <xdr:sp macro="" textlink="">
        <xdr:nvSpPr>
          <xdr:cNvPr id="342" name="TextBox 341">
            <a:extLst>
              <a:ext uri="{FF2B5EF4-FFF2-40B4-BE49-F238E27FC236}">
                <a16:creationId xmlns:a16="http://schemas.microsoft.com/office/drawing/2014/main" id="{00000000-0008-0000-0800-000056010000}"/>
              </a:ext>
            </a:extLst>
          </xdr:cNvPr>
          <xdr:cNvSpPr txBox="1"/>
        </xdr:nvSpPr>
        <xdr:spPr>
          <a:xfrm rot="4060477">
            <a:off x="7570533" y="2233543"/>
            <a:ext cx="1531070" cy="628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Utilizar los mejores conocimientos disponibles</a:t>
            </a:r>
          </a:p>
        </xdr:txBody>
      </xdr:sp>
      <xdr:sp macro="" textlink="">
        <xdr:nvSpPr>
          <xdr:cNvPr id="343" name="TextBox 342">
            <a:extLst>
              <a:ext uri="{FF2B5EF4-FFF2-40B4-BE49-F238E27FC236}">
                <a16:creationId xmlns:a16="http://schemas.microsoft.com/office/drawing/2014/main" id="{00000000-0008-0000-0800-000057010000}"/>
              </a:ext>
            </a:extLst>
          </xdr:cNvPr>
          <xdr:cNvSpPr txBox="1"/>
        </xdr:nvSpPr>
        <xdr:spPr>
          <a:xfrm rot="5400000">
            <a:off x="8094382" y="2267589"/>
            <a:ext cx="1563250" cy="4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Incorporar los conocimientos locales</a:t>
            </a:r>
          </a:p>
        </xdr:txBody>
      </xdr:sp>
      <xdr:sp macro="" textlink="">
        <xdr:nvSpPr>
          <xdr:cNvPr id="344" name="TextBox 343">
            <a:extLst>
              <a:ext uri="{FF2B5EF4-FFF2-40B4-BE49-F238E27FC236}">
                <a16:creationId xmlns:a16="http://schemas.microsoft.com/office/drawing/2014/main" id="{00000000-0008-0000-0800-000058010000}"/>
              </a:ext>
            </a:extLst>
          </xdr:cNvPr>
          <xdr:cNvSpPr txBox="1"/>
        </xdr:nvSpPr>
        <xdr:spPr>
          <a:xfrm rot="17499714">
            <a:off x="8484994" y="2462687"/>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t>Gestión adaptativa</a:t>
            </a:r>
          </a:p>
        </xdr:txBody>
      </xdr:sp>
      <xdr:sp macro="" textlink="">
        <xdr:nvSpPr>
          <xdr:cNvPr id="345" name="TextBox 344">
            <a:extLst>
              <a:ext uri="{FF2B5EF4-FFF2-40B4-BE49-F238E27FC236}">
                <a16:creationId xmlns:a16="http://schemas.microsoft.com/office/drawing/2014/main" id="{00000000-0008-0000-0800-000059010000}"/>
              </a:ext>
            </a:extLst>
          </xdr:cNvPr>
          <xdr:cNvSpPr txBox="1"/>
        </xdr:nvSpPr>
        <xdr:spPr>
          <a:xfrm rot="18724282">
            <a:off x="8883818" y="2593829"/>
            <a:ext cx="1563250" cy="478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t>Diseño acorde con el contexto local</a:t>
            </a:r>
            <a:endParaRPr lang="en-AU" sz="1100"/>
          </a:p>
        </xdr:txBody>
      </xdr:sp>
      <xdr:sp macro="" textlink="">
        <xdr:nvSpPr>
          <xdr:cNvPr id="347" name="TextBox 346">
            <a:extLst>
              <a:ext uri="{FF2B5EF4-FFF2-40B4-BE49-F238E27FC236}">
                <a16:creationId xmlns:a16="http://schemas.microsoft.com/office/drawing/2014/main" id="{00000000-0008-0000-0800-00005B010000}"/>
              </a:ext>
            </a:extLst>
          </xdr:cNvPr>
          <xdr:cNvSpPr txBox="1"/>
        </xdr:nvSpPr>
        <xdr:spPr>
          <a:xfrm rot="19805672">
            <a:off x="9109907" y="2938772"/>
            <a:ext cx="1563250" cy="51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t>Diseño acorde con el contexto local</a:t>
            </a:r>
            <a:endParaRPr lang="en-AU" sz="1100"/>
          </a:p>
        </xdr:txBody>
      </xdr:sp>
      <xdr:sp macro="" textlink="">
        <xdr:nvSpPr>
          <xdr:cNvPr id="348" name="TextBox 347">
            <a:extLst>
              <a:ext uri="{FF2B5EF4-FFF2-40B4-BE49-F238E27FC236}">
                <a16:creationId xmlns:a16="http://schemas.microsoft.com/office/drawing/2014/main" id="{00000000-0008-0000-0800-00005C010000}"/>
              </a:ext>
            </a:extLst>
          </xdr:cNvPr>
          <xdr:cNvSpPr txBox="1"/>
        </xdr:nvSpPr>
        <xdr:spPr>
          <a:xfrm rot="20936511">
            <a:off x="9151722" y="3401746"/>
            <a:ext cx="1563250" cy="409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t>Comprometerse con la política</a:t>
            </a:r>
            <a:endParaRPr lang="en-AU" sz="1100"/>
          </a:p>
        </xdr:txBody>
      </xdr:sp>
      <xdr:sp macro="" textlink="">
        <xdr:nvSpPr>
          <xdr:cNvPr id="349" name="TextBox 348">
            <a:extLst>
              <a:ext uri="{FF2B5EF4-FFF2-40B4-BE49-F238E27FC236}">
                <a16:creationId xmlns:a16="http://schemas.microsoft.com/office/drawing/2014/main" id="{00000000-0008-0000-0800-00005D010000}"/>
              </a:ext>
            </a:extLst>
          </xdr:cNvPr>
          <xdr:cNvSpPr txBox="1"/>
        </xdr:nvSpPr>
        <xdr:spPr>
          <a:xfrm rot="692118">
            <a:off x="9210034" y="3720820"/>
            <a:ext cx="1563250" cy="468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t>Integridad de la financiación</a:t>
            </a:r>
          </a:p>
        </xdr:txBody>
      </xdr:sp>
      <xdr:sp macro="" textlink="">
        <xdr:nvSpPr>
          <xdr:cNvPr id="350" name="TextBox 349">
            <a:extLst>
              <a:ext uri="{FF2B5EF4-FFF2-40B4-BE49-F238E27FC236}">
                <a16:creationId xmlns:a16="http://schemas.microsoft.com/office/drawing/2014/main" id="{00000000-0008-0000-0800-00005E010000}"/>
              </a:ext>
            </a:extLst>
          </xdr:cNvPr>
          <xdr:cNvSpPr txBox="1"/>
        </xdr:nvSpPr>
        <xdr:spPr>
          <a:xfrm rot="1803384">
            <a:off x="9060384" y="4165523"/>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t>Transparencia financiera</a:t>
            </a:r>
          </a:p>
        </xdr:txBody>
      </xdr:sp>
      <xdr:sp macro="" textlink="">
        <xdr:nvSpPr>
          <xdr:cNvPr id="351" name="TextBox 350">
            <a:extLst>
              <a:ext uri="{FF2B5EF4-FFF2-40B4-BE49-F238E27FC236}">
                <a16:creationId xmlns:a16="http://schemas.microsoft.com/office/drawing/2014/main" id="{00000000-0008-0000-0800-00005F010000}"/>
              </a:ext>
            </a:extLst>
          </xdr:cNvPr>
          <xdr:cNvSpPr txBox="1"/>
        </xdr:nvSpPr>
        <xdr:spPr>
          <a:xfrm rot="3008532">
            <a:off x="8712802" y="4434766"/>
            <a:ext cx="1563250" cy="485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t>Acuerdos y contratos justos</a:t>
            </a:r>
          </a:p>
        </xdr:txBody>
      </xdr:sp>
      <xdr:sp macro="" textlink="">
        <xdr:nvSpPr>
          <xdr:cNvPr id="352" name="TextBox 351">
            <a:extLst>
              <a:ext uri="{FF2B5EF4-FFF2-40B4-BE49-F238E27FC236}">
                <a16:creationId xmlns:a16="http://schemas.microsoft.com/office/drawing/2014/main" id="{00000000-0008-0000-0800-000060010000}"/>
              </a:ext>
            </a:extLst>
          </xdr:cNvPr>
          <xdr:cNvSpPr txBox="1"/>
        </xdr:nvSpPr>
        <xdr:spPr>
          <a:xfrm rot="4103888">
            <a:off x="8486553" y="4744741"/>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ysClr val="windowText" lastClr="000000"/>
                </a:solidFill>
              </a:rPr>
              <a:t>Durabilidad del proyecto</a:t>
            </a:r>
          </a:p>
        </xdr:txBody>
      </xdr:sp>
      <xdr:sp macro="" textlink="">
        <xdr:nvSpPr>
          <xdr:cNvPr id="353" name="TextBox 352">
            <a:extLst>
              <a:ext uri="{FF2B5EF4-FFF2-40B4-BE49-F238E27FC236}">
                <a16:creationId xmlns:a16="http://schemas.microsoft.com/office/drawing/2014/main" id="{00000000-0008-0000-0800-000061010000}"/>
              </a:ext>
            </a:extLst>
          </xdr:cNvPr>
          <xdr:cNvSpPr txBox="1"/>
        </xdr:nvSpPr>
        <xdr:spPr>
          <a:xfrm rot="5400000">
            <a:off x="7939809" y="4701131"/>
            <a:ext cx="1563250" cy="445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solidFill>
                  <a:sysClr val="windowText" lastClr="000000"/>
                </a:solidFill>
              </a:rPr>
              <a:t>Evaluaciones de riesgos realizadas</a:t>
            </a:r>
            <a:endParaRPr lang="en-AU" sz="1100">
              <a:solidFill>
                <a:sysClr val="windowText" lastClr="000000"/>
              </a:solidFill>
            </a:endParaRPr>
          </a:p>
        </xdr:txBody>
      </xdr:sp>
      <xdr:sp macro="" textlink="">
        <xdr:nvSpPr>
          <xdr:cNvPr id="354" name="TextBox 353">
            <a:extLst>
              <a:ext uri="{FF2B5EF4-FFF2-40B4-BE49-F238E27FC236}">
                <a16:creationId xmlns:a16="http://schemas.microsoft.com/office/drawing/2014/main" id="{00000000-0008-0000-0800-000062010000}"/>
              </a:ext>
            </a:extLst>
          </xdr:cNvPr>
          <xdr:cNvSpPr txBox="1"/>
        </xdr:nvSpPr>
        <xdr:spPr>
          <a:xfrm rot="17495852">
            <a:off x="7640466" y="4801694"/>
            <a:ext cx="1336074"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aseline="0">
                <a:solidFill>
                  <a:sysClr val="windowText" lastClr="000000"/>
                </a:solidFill>
              </a:rPr>
              <a:t>Reducción de riesgos</a:t>
            </a:r>
            <a:endParaRPr lang="en-AU" sz="1100">
              <a:solidFill>
                <a:sysClr val="windowText" lastClr="000000"/>
              </a:solidFill>
            </a:endParaRPr>
          </a:p>
        </xdr:txBody>
      </xdr:sp>
    </xdr:grpSp>
    <xdr:clientData/>
  </xdr:twoCellAnchor>
  <xdr:twoCellAnchor>
    <xdr:from>
      <xdr:col>3</xdr:col>
      <xdr:colOff>430162</xdr:colOff>
      <xdr:row>25</xdr:row>
      <xdr:rowOff>0</xdr:rowOff>
    </xdr:from>
    <xdr:to>
      <xdr:col>10</xdr:col>
      <xdr:colOff>281312</xdr:colOff>
      <xdr:row>29</xdr:row>
      <xdr:rowOff>84667</xdr:rowOff>
    </xdr:to>
    <xdr:sp macro="" textlink="">
      <xdr:nvSpPr>
        <xdr:cNvPr id="4" name="TextBox 3">
          <a:extLst>
            <a:ext uri="{FF2B5EF4-FFF2-40B4-BE49-F238E27FC236}">
              <a16:creationId xmlns:a16="http://schemas.microsoft.com/office/drawing/2014/main" id="{479AC637-6C81-40FF-8E51-E6C3C7469AC3}"/>
            </a:ext>
          </a:extLst>
        </xdr:cNvPr>
        <xdr:cNvSpPr txBox="1"/>
      </xdr:nvSpPr>
      <xdr:spPr>
        <a:xfrm>
          <a:off x="8326694" y="7266653"/>
          <a:ext cx="5642965" cy="11907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Fuente</a:t>
          </a:r>
          <a:r>
            <a:rPr lang="en-AU" sz="1100"/>
            <a:t>: McDonald T., Jonson J. y Dixon K.W. (eds) (2016) Normas nacionales para la práctica de la restauración ecológica en Australia. Restoration Ecology S1: 1-340].</a:t>
          </a:r>
        </a:p>
        <a:p>
          <a:r>
            <a:rPr lang="en-AU" sz="1100" b="1">
              <a:solidFill>
                <a:schemeClr val="dk1"/>
              </a:solidFill>
              <a:effectLst/>
              <a:latin typeface="+mn-lt"/>
              <a:ea typeface="+mn-ea"/>
              <a:cs typeface="+mn-cs"/>
            </a:rPr>
            <a:t>Material gráfico</a:t>
          </a:r>
          <a:r>
            <a:rPr lang="en-AU" sz="1100">
              <a:solidFill>
                <a:schemeClr val="dk1"/>
              </a:solidFill>
              <a:effectLst/>
              <a:latin typeface="+mn-lt"/>
              <a:ea typeface="+mn-ea"/>
              <a:cs typeface="+mn-cs"/>
            </a:rPr>
            <a:t>: Little Gecko Media.</a:t>
          </a:r>
          <a:r>
            <a:rPr lang="en-AU" sz="1100" baseline="0">
              <a:solidFill>
                <a:schemeClr val="dk1"/>
              </a:solidFill>
              <a:effectLst/>
              <a:latin typeface="+mn-lt"/>
              <a:ea typeface="+mn-ea"/>
              <a:cs typeface="+mn-cs"/>
            </a:rPr>
            <a:t> </a:t>
          </a:r>
          <a:r>
            <a:rPr lang="en-AU" sz="1100" b="1">
              <a:solidFill>
                <a:schemeClr val="dk1"/>
              </a:solidFill>
              <a:effectLst/>
              <a:latin typeface="+mn-lt"/>
              <a:ea typeface="+mn-ea"/>
              <a:cs typeface="+mn-cs"/>
            </a:rPr>
            <a:t>Archivo Excel formulado por </a:t>
          </a:r>
          <a:r>
            <a:rPr lang="en-AU" sz="1100">
              <a:solidFill>
                <a:schemeClr val="dk1"/>
              </a:solidFill>
              <a:effectLst/>
              <a:latin typeface="+mn-lt"/>
              <a:ea typeface="+mn-ea"/>
              <a:cs typeface="+mn-cs"/>
            </a:rPr>
            <a:t>Simone Pedrini.</a:t>
          </a:r>
          <a:br>
            <a:rPr lang="en-AU" sz="1100">
              <a:solidFill>
                <a:schemeClr val="dk1"/>
              </a:solidFill>
              <a:effectLst/>
              <a:latin typeface="+mn-lt"/>
              <a:ea typeface="+mn-ea"/>
              <a:cs typeface="+mn-cs"/>
            </a:rPr>
          </a:br>
          <a:r>
            <a:rPr lang="en-AU" sz="1100" b="1">
              <a:solidFill>
                <a:schemeClr val="dk1"/>
              </a:solidFill>
              <a:effectLst/>
              <a:latin typeface="+mn-lt"/>
              <a:ea typeface="+mn-ea"/>
              <a:cs typeface="+mn-cs"/>
            </a:rPr>
            <a:t>Modificado con permiso </a:t>
          </a:r>
          <a:r>
            <a:rPr lang="en-AU" sz="1100">
              <a:solidFill>
                <a:schemeClr val="dk1"/>
              </a:solidFill>
              <a:effectLst/>
              <a:latin typeface="+mn-lt"/>
              <a:ea typeface="+mn-ea"/>
              <a:cs typeface="+mn-cs"/>
            </a:rPr>
            <a:t>para</a:t>
          </a:r>
          <a:r>
            <a:rPr lang="en-AU" sz="1100" baseline="0">
              <a:solidFill>
                <a:schemeClr val="dk1"/>
              </a:solidFill>
              <a:effectLst/>
              <a:latin typeface="+mn-lt"/>
              <a:ea typeface="+mn-ea"/>
              <a:cs typeface="+mn-cs"/>
            </a:rPr>
            <a:t> los Principios del Carbono Azul de Alta Calidad por Mark Beeston 2024</a:t>
          </a:r>
          <a:r>
            <a:rPr lang="en-AU" sz="1100">
              <a:solidFill>
                <a:schemeClr val="dk1"/>
              </a:solidFill>
              <a:effectLst/>
              <a:latin typeface="+mn-lt"/>
              <a:ea typeface="+mn-ea"/>
              <a:cs typeface="+mn-cs"/>
            </a:rPr>
            <a:t>  </a:t>
          </a:r>
          <a:endParaRPr lang="en-AU" sz="1100"/>
        </a:p>
      </xdr:txBody>
    </xdr:sp>
    <xdr:clientData/>
  </xdr:twoCellAnchor>
  <xdr:twoCellAnchor editAs="oneCell">
    <xdr:from>
      <xdr:col>0</xdr:col>
      <xdr:colOff>0</xdr:colOff>
      <xdr:row>32</xdr:row>
      <xdr:rowOff>0</xdr:rowOff>
    </xdr:from>
    <xdr:to>
      <xdr:col>10</xdr:col>
      <xdr:colOff>267493</xdr:colOff>
      <xdr:row>38</xdr:row>
      <xdr:rowOff>173625</xdr:rowOff>
    </xdr:to>
    <xdr:pic>
      <xdr:nvPicPr>
        <xdr:cNvPr id="2" name="Picture 1">
          <a:extLst>
            <a:ext uri="{FF2B5EF4-FFF2-40B4-BE49-F238E27FC236}">
              <a16:creationId xmlns:a16="http://schemas.microsoft.com/office/drawing/2014/main" id="{120E183A-BE90-4833-952F-96DB49B0B751}"/>
            </a:ext>
          </a:extLst>
        </xdr:cNvPr>
        <xdr:cNvPicPr>
          <a:picLocks noChangeAspect="1"/>
        </xdr:cNvPicPr>
      </xdr:nvPicPr>
      <xdr:blipFill>
        <a:blip xmlns:r="http://schemas.openxmlformats.org/officeDocument/2006/relationships" r:embed="rId1"/>
        <a:stretch>
          <a:fillRect/>
        </a:stretch>
      </xdr:blipFill>
      <xdr:spPr>
        <a:xfrm>
          <a:off x="0" y="9004508"/>
          <a:ext cx="13956427" cy="12978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10</xdr:row>
      <xdr:rowOff>188595</xdr:rowOff>
    </xdr:from>
    <xdr:to>
      <xdr:col>14</xdr:col>
      <xdr:colOff>337185</xdr:colOff>
      <xdr:row>24</xdr:row>
      <xdr:rowOff>66675</xdr:rowOff>
    </xdr:to>
    <xdr:sp macro="" textlink="">
      <xdr:nvSpPr>
        <xdr:cNvPr id="167" name="TextBox 166">
          <a:extLst>
            <a:ext uri="{FF2B5EF4-FFF2-40B4-BE49-F238E27FC236}">
              <a16:creationId xmlns:a16="http://schemas.microsoft.com/office/drawing/2014/main" id="{00000000-0008-0000-0900-0000A7000000}"/>
            </a:ext>
          </a:extLst>
        </xdr:cNvPr>
        <xdr:cNvSpPr txBox="1"/>
      </xdr:nvSpPr>
      <xdr:spPr>
        <a:xfrm>
          <a:off x="2981325" y="2093595"/>
          <a:ext cx="5947410" cy="2545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Sub Wheel()</a:t>
          </a:r>
        </a:p>
        <a:p>
          <a:endParaRPr lang="en-AU" sz="1100"/>
        </a:p>
        <a:p>
          <a:endParaRPr lang="en-AU" sz="1100"/>
        </a:p>
        <a:p>
          <a:r>
            <a:rPr lang="en-AU" sz="1100"/>
            <a:t>For i = 1 To 90</a:t>
          </a:r>
        </a:p>
        <a:p>
          <a:r>
            <a:rPr lang="en-AU" sz="1100"/>
            <a:t>Range("actReg").Value = Range("Macro!A" &amp; i).Value</a:t>
          </a:r>
        </a:p>
        <a:p>
          <a:r>
            <a:rPr lang="en-AU" sz="1100"/>
            <a:t>ActiveSheet.Shapes(Range("actReg").Value).Select</a:t>
          </a:r>
        </a:p>
        <a:p>
          <a:r>
            <a:rPr lang="en-AU" sz="1100"/>
            <a:t>Selection.ShapeRange.Fill.ForeColor.RGB = Range(Range("actRegCode").Value).Interior.Color</a:t>
          </a:r>
        </a:p>
        <a:p>
          <a:endParaRPr lang="en-AU" sz="1100"/>
        </a:p>
        <a:p>
          <a:r>
            <a:rPr lang="en-AU" sz="1100"/>
            <a:t>Next i</a:t>
          </a:r>
        </a:p>
        <a:p>
          <a:endParaRPr lang="en-AU" sz="1100"/>
        </a:p>
        <a:p>
          <a:r>
            <a:rPr lang="en-AU" sz="1100"/>
            <a:t>Range("A5").Select</a:t>
          </a:r>
        </a:p>
        <a:p>
          <a:endParaRPr lang="en-AU" sz="1100"/>
        </a:p>
        <a:p>
          <a:endParaRPr lang="en-AU" sz="1100"/>
        </a:p>
        <a:p>
          <a:r>
            <a:rPr lang="en-AU" sz="1100"/>
            <a:t>End Sub</a:t>
          </a:r>
          <a:endParaRPr lang="en-AU"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oceanriskalliance.org/resource/launching-the-high-quality-blue-carbon-practitioners-gui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1C021-ECA7-411C-9C80-2F0C095B60EA}">
  <dimension ref="B2:L46"/>
  <sheetViews>
    <sheetView tabSelected="1" workbookViewId="0">
      <selection activeCell="C4" sqref="C4"/>
    </sheetView>
  </sheetViews>
  <sheetFormatPr baseColWidth="10" defaultColWidth="8.83203125" defaultRowHeight="15" x14ac:dyDescent="0.2"/>
  <sheetData>
    <row r="2" spans="2:12" ht="19" x14ac:dyDescent="0.25">
      <c r="B2" s="67" t="s">
        <v>119</v>
      </c>
    </row>
    <row r="3" spans="2:12" ht="19" x14ac:dyDescent="0.25">
      <c r="B3" s="68" t="s">
        <v>120</v>
      </c>
    </row>
    <row r="5" spans="2:12" x14ac:dyDescent="0.2">
      <c r="B5" t="s">
        <v>121</v>
      </c>
    </row>
    <row r="6" spans="2:12" x14ac:dyDescent="0.2">
      <c r="B6" t="s">
        <v>122</v>
      </c>
    </row>
    <row r="7" spans="2:12" x14ac:dyDescent="0.2">
      <c r="B7" t="s">
        <v>123</v>
      </c>
      <c r="L7" s="169"/>
    </row>
    <row r="8" spans="2:12" x14ac:dyDescent="0.2">
      <c r="B8" t="s">
        <v>124</v>
      </c>
    </row>
    <row r="9" spans="2:12" x14ac:dyDescent="0.2">
      <c r="B9" t="s">
        <v>125</v>
      </c>
    </row>
    <row r="10" spans="2:12" x14ac:dyDescent="0.2">
      <c r="B10" s="169" t="s">
        <v>109</v>
      </c>
    </row>
    <row r="11" spans="2:12" x14ac:dyDescent="0.2">
      <c r="B11" t="s">
        <v>126</v>
      </c>
    </row>
    <row r="46" spans="2:2" x14ac:dyDescent="0.2">
      <c r="B46" t="s">
        <v>127</v>
      </c>
    </row>
  </sheetData>
  <hyperlinks>
    <hyperlink ref="B10" r:id="rId1" xr:uid="{2CB774E3-D844-41DD-9550-1FCCF19A13F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1E285-8DB5-4454-B4CD-1E00A8DC82CC}">
  <dimension ref="A1:L70"/>
  <sheetViews>
    <sheetView zoomScale="65" zoomScaleNormal="65" workbookViewId="0">
      <selection activeCell="A3" sqref="A3"/>
    </sheetView>
  </sheetViews>
  <sheetFormatPr baseColWidth="10" defaultColWidth="8.83203125" defaultRowHeight="15" x14ac:dyDescent="0.2"/>
  <cols>
    <col min="1" max="1" width="16.83203125" customWidth="1"/>
    <col min="2" max="6" width="40.83203125" customWidth="1"/>
    <col min="7" max="7" width="8.6640625" customWidth="1"/>
    <col min="8" max="11" width="40.83203125" customWidth="1"/>
  </cols>
  <sheetData>
    <row r="1" spans="1:12" ht="16" x14ac:dyDescent="0.2">
      <c r="A1" s="28"/>
      <c r="B1" s="28"/>
      <c r="C1" s="28"/>
      <c r="D1" s="28"/>
      <c r="E1" s="28"/>
      <c r="F1" s="28"/>
      <c r="G1" s="28"/>
      <c r="H1" s="28"/>
      <c r="I1" s="28"/>
      <c r="J1" s="28"/>
      <c r="K1" s="28"/>
      <c r="L1" s="28"/>
    </row>
    <row r="2" spans="1:12" ht="19" x14ac:dyDescent="0.25">
      <c r="A2" s="67" t="s">
        <v>128</v>
      </c>
      <c r="B2" s="28"/>
      <c r="C2" s="28"/>
      <c r="D2" s="28"/>
      <c r="E2" s="28"/>
      <c r="F2" s="28"/>
      <c r="G2" s="28"/>
      <c r="H2" s="28"/>
      <c r="I2" s="28"/>
      <c r="J2" s="28"/>
      <c r="K2" s="28"/>
      <c r="L2" s="28"/>
    </row>
    <row r="3" spans="1:12" ht="16" x14ac:dyDescent="0.2">
      <c r="A3" s="28"/>
      <c r="B3" s="28"/>
      <c r="C3" s="28"/>
      <c r="D3" s="28"/>
      <c r="E3" s="28"/>
      <c r="F3" s="28"/>
      <c r="G3" s="28"/>
      <c r="H3" s="28"/>
      <c r="I3" s="28"/>
      <c r="J3" s="28"/>
      <c r="K3" s="28"/>
      <c r="L3" s="28"/>
    </row>
    <row r="4" spans="1:12" ht="19" x14ac:dyDescent="0.25">
      <c r="A4" s="68" t="s">
        <v>129</v>
      </c>
      <c r="B4" s="28"/>
      <c r="C4" s="28"/>
      <c r="D4" s="28"/>
      <c r="E4" s="28"/>
      <c r="F4" s="28"/>
      <c r="G4" s="28"/>
      <c r="H4" s="28"/>
      <c r="I4" s="28"/>
      <c r="J4" s="28"/>
      <c r="K4" s="28"/>
      <c r="L4" s="28"/>
    </row>
    <row r="5" spans="1:12" s="20" customFormat="1" ht="16" x14ac:dyDescent="0.2">
      <c r="A5" s="28"/>
      <c r="B5" s="28"/>
      <c r="C5" s="28"/>
      <c r="D5" s="28"/>
      <c r="E5" s="28"/>
      <c r="F5" s="28"/>
      <c r="G5" s="28"/>
      <c r="H5" s="28"/>
      <c r="I5" s="28"/>
      <c r="J5" s="28"/>
      <c r="K5" s="28"/>
      <c r="L5" s="28"/>
    </row>
    <row r="6" spans="1:12" ht="20" thickBot="1" x14ac:dyDescent="0.3">
      <c r="A6" s="176" t="s">
        <v>129</v>
      </c>
      <c r="B6" s="177"/>
      <c r="C6" s="177"/>
      <c r="D6" s="177"/>
      <c r="E6" s="177"/>
      <c r="F6" s="177"/>
      <c r="G6" s="177"/>
      <c r="H6" s="28"/>
      <c r="I6" s="28"/>
      <c r="J6" s="28"/>
      <c r="K6" s="28"/>
      <c r="L6" s="28"/>
    </row>
    <row r="7" spans="1:12" s="20" customFormat="1" ht="187" x14ac:dyDescent="0.2">
      <c r="A7" s="118" t="s">
        <v>130</v>
      </c>
      <c r="B7" s="33" t="s">
        <v>131</v>
      </c>
      <c r="C7" s="33" t="s">
        <v>132</v>
      </c>
      <c r="D7" s="33" t="s">
        <v>133</v>
      </c>
      <c r="E7" s="33" t="s">
        <v>134</v>
      </c>
      <c r="F7" s="33" t="s">
        <v>135</v>
      </c>
      <c r="G7" s="29"/>
      <c r="H7" s="35"/>
      <c r="I7" s="28"/>
      <c r="J7" s="28"/>
      <c r="K7" s="28"/>
      <c r="L7" s="28"/>
    </row>
    <row r="8" spans="1:12" ht="17" thickBot="1" x14ac:dyDescent="0.25">
      <c r="A8" s="30" t="s">
        <v>136</v>
      </c>
      <c r="B8" s="31"/>
      <c r="C8" s="31"/>
      <c r="D8" s="31"/>
      <c r="E8" s="31"/>
      <c r="F8" s="31"/>
      <c r="G8" s="32"/>
      <c r="H8" s="28"/>
      <c r="I8" s="28"/>
      <c r="J8" s="28"/>
      <c r="K8" s="28"/>
      <c r="L8" s="28"/>
    </row>
    <row r="9" spans="1:12" s="20" customFormat="1" ht="16" x14ac:dyDescent="0.2">
      <c r="A9" s="28"/>
      <c r="B9" s="28"/>
      <c r="C9" s="28"/>
      <c r="D9" s="28"/>
      <c r="E9" s="28"/>
      <c r="F9" s="28"/>
      <c r="G9" s="28"/>
      <c r="H9" s="28"/>
      <c r="I9" s="28"/>
      <c r="J9" s="28"/>
      <c r="K9" s="28"/>
      <c r="L9" s="28"/>
    </row>
    <row r="10" spans="1:12" ht="20" thickBot="1" x14ac:dyDescent="0.3">
      <c r="A10" s="176" t="s">
        <v>129</v>
      </c>
      <c r="B10" s="177"/>
      <c r="C10" s="177"/>
      <c r="D10" s="177"/>
      <c r="E10" s="177"/>
      <c r="F10" s="177"/>
      <c r="G10" s="177"/>
      <c r="H10" s="28"/>
      <c r="I10" s="28"/>
      <c r="J10" s="28"/>
      <c r="K10" s="28"/>
      <c r="L10" s="28"/>
    </row>
    <row r="11" spans="1:12" s="69" customFormat="1" ht="136" x14ac:dyDescent="0.2">
      <c r="A11" s="118" t="s">
        <v>130</v>
      </c>
      <c r="B11" s="34" t="s">
        <v>137</v>
      </c>
      <c r="C11" s="34" t="s">
        <v>138</v>
      </c>
      <c r="D11" s="34" t="s">
        <v>139</v>
      </c>
      <c r="E11" s="34" t="s">
        <v>140</v>
      </c>
      <c r="F11" s="34" t="s">
        <v>141</v>
      </c>
      <c r="G11" s="29"/>
      <c r="H11" s="72"/>
      <c r="I11" s="35"/>
      <c r="J11" s="28"/>
      <c r="K11" s="28"/>
      <c r="L11" s="28"/>
    </row>
    <row r="12" spans="1:12" s="20" customFormat="1" ht="17" thickBot="1" x14ac:dyDescent="0.25">
      <c r="A12" s="30" t="s">
        <v>136</v>
      </c>
      <c r="B12" s="73"/>
      <c r="C12" s="36"/>
      <c r="D12" s="36"/>
      <c r="E12" s="36"/>
      <c r="F12" s="36"/>
      <c r="G12" s="37"/>
      <c r="H12" s="28"/>
      <c r="I12" s="70"/>
      <c r="J12" s="28"/>
      <c r="K12" s="28"/>
      <c r="L12" s="28"/>
    </row>
    <row r="13" spans="1:12" ht="16" x14ac:dyDescent="0.2">
      <c r="A13" s="28"/>
      <c r="B13" s="38"/>
      <c r="C13" s="38"/>
      <c r="D13" s="38"/>
      <c r="E13" s="38"/>
      <c r="F13" s="38"/>
      <c r="G13" s="28"/>
      <c r="H13" s="28"/>
      <c r="I13" s="70"/>
      <c r="J13" s="28"/>
      <c r="K13" s="28"/>
      <c r="L13" s="28"/>
    </row>
    <row r="14" spans="1:12" s="20" customFormat="1" ht="20" thickBot="1" x14ac:dyDescent="0.3">
      <c r="A14" s="176">
        <v>1.1000000000000001</v>
      </c>
      <c r="B14" s="177"/>
      <c r="C14" s="177"/>
      <c r="D14" s="177"/>
      <c r="E14" s="177"/>
      <c r="F14" s="177"/>
      <c r="G14" s="177"/>
      <c r="H14" s="28"/>
      <c r="I14" s="70"/>
      <c r="J14" s="28"/>
      <c r="K14" s="28"/>
      <c r="L14" s="28"/>
    </row>
    <row r="15" spans="1:12" ht="153" x14ac:dyDescent="0.2">
      <c r="A15" s="118" t="s">
        <v>130</v>
      </c>
      <c r="B15" s="33" t="s">
        <v>142</v>
      </c>
      <c r="C15" s="33" t="s">
        <v>143</v>
      </c>
      <c r="D15" s="33" t="s">
        <v>144</v>
      </c>
      <c r="E15" s="33" t="s">
        <v>145</v>
      </c>
      <c r="F15" s="33" t="s">
        <v>146</v>
      </c>
      <c r="G15" s="29"/>
      <c r="H15" s="89"/>
      <c r="I15" s="70"/>
      <c r="J15" s="28"/>
      <c r="K15" s="28"/>
      <c r="L15" s="28"/>
    </row>
    <row r="16" spans="1:12" s="20" customFormat="1" ht="17" thickBot="1" x14ac:dyDescent="0.25">
      <c r="A16" s="30" t="s">
        <v>136</v>
      </c>
      <c r="B16" s="73"/>
      <c r="C16" s="36"/>
      <c r="D16" s="36"/>
      <c r="E16" s="36"/>
      <c r="F16" s="36"/>
      <c r="G16" s="37"/>
      <c r="H16" s="28"/>
      <c r="I16" s="70"/>
      <c r="J16" s="28"/>
      <c r="K16" s="28"/>
      <c r="L16" s="28"/>
    </row>
    <row r="17" spans="1:12" ht="16" x14ac:dyDescent="0.2">
      <c r="A17" s="28"/>
      <c r="B17" s="38"/>
      <c r="C17" s="38"/>
      <c r="D17" s="38"/>
      <c r="E17" s="38"/>
      <c r="F17" s="38"/>
      <c r="G17" s="28"/>
      <c r="H17" s="28"/>
      <c r="I17" s="70"/>
      <c r="J17" s="28"/>
      <c r="K17" s="28"/>
      <c r="L17" s="28"/>
    </row>
    <row r="18" spans="1:12" ht="16" x14ac:dyDescent="0.2">
      <c r="A18" s="39"/>
      <c r="B18" s="39"/>
      <c r="C18" s="39"/>
      <c r="D18" s="39"/>
      <c r="E18" s="39"/>
      <c r="F18" s="39"/>
      <c r="G18" s="39"/>
      <c r="H18" s="39"/>
      <c r="I18" s="39"/>
      <c r="J18" s="39"/>
      <c r="K18" s="39"/>
      <c r="L18" s="39"/>
    </row>
    <row r="19" spans="1:12" s="20" customFormat="1" ht="19" x14ac:dyDescent="0.25">
      <c r="A19" s="68" t="s">
        <v>147</v>
      </c>
      <c r="B19" s="28"/>
      <c r="C19" s="28"/>
      <c r="D19" s="28"/>
      <c r="E19" s="28"/>
      <c r="F19" s="28"/>
      <c r="G19" s="28"/>
      <c r="H19" s="39"/>
      <c r="I19" s="39"/>
      <c r="J19" s="39"/>
      <c r="K19" s="39"/>
      <c r="L19" s="39"/>
    </row>
    <row r="20" spans="1:12" ht="16" x14ac:dyDescent="0.2">
      <c r="A20" s="28"/>
      <c r="B20" s="28"/>
      <c r="C20" s="28"/>
      <c r="D20" s="28"/>
      <c r="E20" s="28"/>
      <c r="F20" s="28"/>
      <c r="G20" s="28"/>
      <c r="H20" s="39"/>
      <c r="I20" s="39"/>
      <c r="J20" s="39"/>
      <c r="K20" s="39"/>
      <c r="L20" s="39"/>
    </row>
    <row r="21" spans="1:12" s="20" customFormat="1" ht="20" thickBot="1" x14ac:dyDescent="0.3">
      <c r="A21" s="176" t="s">
        <v>147</v>
      </c>
      <c r="B21" s="177"/>
      <c r="C21" s="177"/>
      <c r="D21" s="177"/>
      <c r="E21" s="177"/>
      <c r="F21" s="177"/>
      <c r="G21" s="177"/>
      <c r="H21" s="39"/>
      <c r="I21" s="39"/>
      <c r="J21" s="39"/>
      <c r="K21" s="39"/>
      <c r="L21" s="39"/>
    </row>
    <row r="22" spans="1:12" ht="182.25" customHeight="1" x14ac:dyDescent="0.2">
      <c r="A22" s="118" t="s">
        <v>130</v>
      </c>
      <c r="B22" s="34" t="s">
        <v>148</v>
      </c>
      <c r="C22" s="34" t="s">
        <v>149</v>
      </c>
      <c r="D22" s="34" t="s">
        <v>150</v>
      </c>
      <c r="E22" s="34" t="s">
        <v>151</v>
      </c>
      <c r="F22" s="34" t="s">
        <v>152</v>
      </c>
      <c r="G22" s="71"/>
      <c r="H22" s="72"/>
      <c r="I22" s="28"/>
      <c r="J22" s="39"/>
      <c r="K22" s="39"/>
      <c r="L22" s="39"/>
    </row>
    <row r="23" spans="1:12" s="20" customFormat="1" ht="17" thickBot="1" x14ac:dyDescent="0.25">
      <c r="A23" s="30" t="s">
        <v>136</v>
      </c>
      <c r="B23" s="31"/>
      <c r="C23" s="31"/>
      <c r="D23" s="31"/>
      <c r="E23" s="31"/>
      <c r="F23" s="31"/>
      <c r="G23" s="32"/>
      <c r="H23" s="39"/>
      <c r="I23" s="39"/>
      <c r="J23" s="39"/>
      <c r="K23" s="39"/>
      <c r="L23" s="39"/>
    </row>
    <row r="24" spans="1:12" ht="16" x14ac:dyDescent="0.2">
      <c r="A24" s="39"/>
      <c r="B24" s="39"/>
      <c r="C24" s="39"/>
      <c r="D24" s="39"/>
      <c r="E24" s="39"/>
      <c r="F24" s="39"/>
      <c r="G24" s="39"/>
      <c r="H24" s="39"/>
      <c r="I24" s="39"/>
      <c r="J24" s="39"/>
      <c r="K24" s="39"/>
      <c r="L24" s="39"/>
    </row>
    <row r="25" spans="1:12" ht="20" thickBot="1" x14ac:dyDescent="0.3">
      <c r="A25" s="176" t="s">
        <v>147</v>
      </c>
      <c r="B25" s="177"/>
      <c r="C25" s="177"/>
      <c r="D25" s="177"/>
      <c r="E25" s="177"/>
      <c r="F25" s="177"/>
      <c r="G25" s="177"/>
      <c r="H25" s="39"/>
      <c r="I25" s="39"/>
      <c r="J25" s="39"/>
      <c r="K25" s="39"/>
      <c r="L25" s="39"/>
    </row>
    <row r="26" spans="1:12" ht="153" x14ac:dyDescent="0.2">
      <c r="A26" s="118" t="s">
        <v>130</v>
      </c>
      <c r="B26" s="33" t="s">
        <v>153</v>
      </c>
      <c r="C26" s="33" t="s">
        <v>154</v>
      </c>
      <c r="D26" s="126" t="s">
        <v>155</v>
      </c>
      <c r="E26" s="161" t="s">
        <v>156</v>
      </c>
      <c r="F26" s="34" t="s">
        <v>157</v>
      </c>
      <c r="G26" s="71"/>
      <c r="H26" s="38"/>
      <c r="I26" s="38"/>
      <c r="J26" s="70"/>
      <c r="K26" s="70"/>
      <c r="L26" s="39"/>
    </row>
    <row r="27" spans="1:12" ht="17" thickBot="1" x14ac:dyDescent="0.25">
      <c r="A27" s="30" t="s">
        <v>136</v>
      </c>
      <c r="B27" s="31"/>
      <c r="C27" s="31"/>
      <c r="D27" s="31"/>
      <c r="E27" s="31"/>
      <c r="F27" s="31"/>
      <c r="G27" s="32"/>
      <c r="H27" s="28"/>
      <c r="I27" s="28"/>
      <c r="J27" s="28"/>
      <c r="K27" s="28"/>
      <c r="L27" s="28"/>
    </row>
    <row r="28" spans="1:12" ht="16" x14ac:dyDescent="0.2">
      <c r="A28" s="40"/>
      <c r="B28" s="39"/>
      <c r="C28" s="39"/>
      <c r="D28" s="39"/>
      <c r="E28" s="39"/>
      <c r="F28" s="39"/>
      <c r="G28" s="39"/>
      <c r="H28" s="28"/>
      <c r="I28" s="28"/>
      <c r="J28" s="28"/>
      <c r="K28" s="28"/>
      <c r="L28" s="28"/>
    </row>
    <row r="29" spans="1:12" ht="20" thickBot="1" x14ac:dyDescent="0.3">
      <c r="A29" s="174" t="s">
        <v>147</v>
      </c>
      <c r="B29" s="175"/>
      <c r="C29" s="175"/>
      <c r="D29" s="175"/>
      <c r="E29" s="175"/>
      <c r="F29" s="175"/>
      <c r="G29" s="175"/>
      <c r="H29" s="28"/>
      <c r="I29" s="28"/>
      <c r="J29" s="28"/>
      <c r="K29" s="28"/>
      <c r="L29" s="28"/>
    </row>
    <row r="30" spans="1:12" ht="136" x14ac:dyDescent="0.2">
      <c r="A30" s="118" t="s">
        <v>130</v>
      </c>
      <c r="B30" s="34" t="s">
        <v>158</v>
      </c>
      <c r="C30" s="34" t="s">
        <v>159</v>
      </c>
      <c r="D30" s="34" t="s">
        <v>160</v>
      </c>
      <c r="E30" s="157" t="s">
        <v>161</v>
      </c>
      <c r="F30" s="34" t="s">
        <v>162</v>
      </c>
      <c r="G30" s="29"/>
      <c r="H30" s="38"/>
      <c r="I30" s="35"/>
      <c r="J30" s="28"/>
      <c r="K30" s="28"/>
      <c r="L30" s="28"/>
    </row>
    <row r="31" spans="1:12" ht="17" thickBot="1" x14ac:dyDescent="0.25">
      <c r="A31" s="30" t="s">
        <v>136</v>
      </c>
      <c r="B31" s="41"/>
      <c r="C31" s="41"/>
      <c r="D31" s="73"/>
      <c r="E31" s="41"/>
      <c r="F31" s="36"/>
      <c r="G31" s="37"/>
      <c r="H31" s="28"/>
      <c r="I31" s="28"/>
      <c r="J31" s="28"/>
      <c r="K31" s="28"/>
      <c r="L31" s="28"/>
    </row>
    <row r="32" spans="1:12" ht="16" x14ac:dyDescent="0.2">
      <c r="A32" s="72"/>
      <c r="B32" s="72"/>
      <c r="C32" s="72"/>
      <c r="D32" s="72"/>
      <c r="E32" s="72"/>
      <c r="F32" s="72"/>
      <c r="G32" s="72"/>
      <c r="H32" s="72"/>
      <c r="I32" s="72"/>
      <c r="J32" s="70"/>
      <c r="K32" s="70"/>
      <c r="L32" s="72"/>
    </row>
    <row r="33" spans="1:12" ht="20" thickBot="1" x14ac:dyDescent="0.3">
      <c r="A33" s="176" t="s">
        <v>147</v>
      </c>
      <c r="B33" s="177"/>
      <c r="C33" s="177"/>
      <c r="D33" s="177"/>
      <c r="E33" s="177"/>
      <c r="F33" s="177"/>
      <c r="G33" s="177"/>
      <c r="H33" s="39"/>
      <c r="I33" s="72"/>
      <c r="J33" s="70"/>
      <c r="K33" s="70"/>
      <c r="L33" s="72"/>
    </row>
    <row r="34" spans="1:12" ht="187" x14ac:dyDescent="0.2">
      <c r="A34" s="118" t="s">
        <v>130</v>
      </c>
      <c r="B34" s="34" t="s">
        <v>163</v>
      </c>
      <c r="C34" s="34" t="s">
        <v>164</v>
      </c>
      <c r="D34" s="34" t="s">
        <v>165</v>
      </c>
      <c r="E34" s="34" t="s">
        <v>166</v>
      </c>
      <c r="F34" s="157" t="s">
        <v>167</v>
      </c>
      <c r="G34" s="71"/>
      <c r="H34" s="38"/>
      <c r="I34" s="38"/>
      <c r="J34" s="38"/>
      <c r="K34" s="70"/>
      <c r="L34" s="28"/>
    </row>
    <row r="35" spans="1:12" ht="17" thickBot="1" x14ac:dyDescent="0.25">
      <c r="A35" s="30" t="s">
        <v>136</v>
      </c>
      <c r="B35" s="31"/>
      <c r="C35" s="31"/>
      <c r="D35" s="31"/>
      <c r="E35" s="31"/>
      <c r="F35" s="31"/>
      <c r="G35" s="32"/>
      <c r="H35" s="28"/>
      <c r="I35" s="72"/>
      <c r="J35" s="70"/>
      <c r="K35" s="70"/>
      <c r="L35" s="72"/>
    </row>
    <row r="36" spans="1:12" ht="16" x14ac:dyDescent="0.2">
      <c r="A36" s="40"/>
      <c r="B36" s="39"/>
      <c r="C36" s="39"/>
      <c r="D36" s="39"/>
      <c r="E36" s="39"/>
      <c r="F36" s="39"/>
      <c r="G36" s="39"/>
      <c r="H36" s="28"/>
      <c r="I36" s="72"/>
      <c r="J36" s="70"/>
      <c r="K36" s="70"/>
      <c r="L36" s="72"/>
    </row>
    <row r="37" spans="1:12" ht="16" x14ac:dyDescent="0.2">
      <c r="A37" s="39"/>
      <c r="B37" s="39"/>
      <c r="C37" s="39"/>
      <c r="D37" s="39"/>
      <c r="E37" s="39"/>
      <c r="F37" s="39"/>
      <c r="G37" s="39"/>
      <c r="H37" s="39"/>
      <c r="I37" s="39"/>
      <c r="J37" s="39"/>
      <c r="K37" s="39"/>
      <c r="L37" s="39"/>
    </row>
    <row r="38" spans="1:12" ht="19" x14ac:dyDescent="0.25">
      <c r="A38" s="68" t="s">
        <v>168</v>
      </c>
      <c r="B38" s="28"/>
      <c r="C38" s="28"/>
      <c r="D38" s="28"/>
      <c r="E38" s="28"/>
      <c r="F38" s="28"/>
      <c r="G38" s="28"/>
      <c r="H38" s="39"/>
      <c r="I38" s="39"/>
      <c r="J38" s="39"/>
      <c r="K38" s="39"/>
      <c r="L38" s="39"/>
    </row>
    <row r="39" spans="1:12" ht="16" x14ac:dyDescent="0.2">
      <c r="A39" s="28"/>
      <c r="B39" s="28"/>
      <c r="C39" s="28"/>
      <c r="D39" s="28"/>
      <c r="E39" s="28"/>
      <c r="F39" s="28"/>
      <c r="G39" s="28"/>
      <c r="H39" s="39"/>
      <c r="I39" s="39"/>
      <c r="J39" s="39"/>
      <c r="K39" s="39"/>
      <c r="L39" s="39"/>
    </row>
    <row r="40" spans="1:12" ht="20" thickBot="1" x14ac:dyDescent="0.3">
      <c r="A40" s="176" t="s">
        <v>168</v>
      </c>
      <c r="B40" s="177"/>
      <c r="C40" s="177"/>
      <c r="D40" s="177"/>
      <c r="E40" s="177"/>
      <c r="F40" s="177"/>
      <c r="G40" s="177"/>
      <c r="H40" s="39"/>
      <c r="I40" s="39"/>
      <c r="J40" s="39"/>
      <c r="K40" s="39"/>
      <c r="L40" s="39"/>
    </row>
    <row r="41" spans="1:12" ht="289" x14ac:dyDescent="0.2">
      <c r="A41" s="118" t="s">
        <v>130</v>
      </c>
      <c r="B41" s="156" t="s">
        <v>169</v>
      </c>
      <c r="C41" s="157" t="s">
        <v>170</v>
      </c>
      <c r="D41" s="34" t="s">
        <v>171</v>
      </c>
      <c r="E41" s="34" t="s">
        <v>172</v>
      </c>
      <c r="F41" s="34" t="s">
        <v>173</v>
      </c>
      <c r="G41" s="29"/>
      <c r="H41" s="144"/>
      <c r="J41" s="39"/>
      <c r="K41" s="39"/>
      <c r="L41" s="39"/>
    </row>
    <row r="42" spans="1:12" ht="17" thickBot="1" x14ac:dyDescent="0.25">
      <c r="A42" s="30" t="s">
        <v>136</v>
      </c>
      <c r="B42" s="31"/>
      <c r="C42" s="31"/>
      <c r="D42" s="31"/>
      <c r="E42" s="31"/>
      <c r="F42" s="31"/>
      <c r="G42" s="32"/>
      <c r="H42" s="39"/>
      <c r="I42" s="39"/>
      <c r="J42" s="39"/>
      <c r="K42" s="39"/>
      <c r="L42" s="39"/>
    </row>
    <row r="43" spans="1:12" ht="16" x14ac:dyDescent="0.2">
      <c r="A43" s="40"/>
      <c r="B43" s="39"/>
      <c r="C43" s="39"/>
      <c r="D43" s="39"/>
      <c r="E43" s="39"/>
      <c r="F43" s="39"/>
      <c r="G43" s="39"/>
      <c r="H43" s="39"/>
      <c r="I43" s="39"/>
      <c r="J43" s="39"/>
      <c r="K43" s="39"/>
      <c r="L43" s="39"/>
    </row>
    <row r="44" spans="1:12" ht="20" thickBot="1" x14ac:dyDescent="0.3">
      <c r="A44" s="176" t="s">
        <v>168</v>
      </c>
      <c r="B44" s="177"/>
      <c r="C44" s="177"/>
      <c r="D44" s="177"/>
      <c r="E44" s="177"/>
      <c r="F44" s="177"/>
      <c r="G44" s="177"/>
      <c r="H44" s="39"/>
      <c r="I44" s="39"/>
      <c r="J44" s="39"/>
      <c r="K44" s="39"/>
      <c r="L44" s="39"/>
    </row>
    <row r="45" spans="1:12" ht="221" x14ac:dyDescent="0.2">
      <c r="A45" s="118" t="s">
        <v>130</v>
      </c>
      <c r="B45" s="156" t="s">
        <v>174</v>
      </c>
      <c r="C45" s="128" t="s">
        <v>175</v>
      </c>
      <c r="D45" s="156" t="s">
        <v>176</v>
      </c>
      <c r="E45" s="156" t="s">
        <v>177</v>
      </c>
      <c r="F45" s="156" t="s">
        <v>178</v>
      </c>
      <c r="G45" s="127"/>
      <c r="H45" s="38"/>
      <c r="I45" s="38"/>
      <c r="J45" s="39"/>
      <c r="K45" s="39"/>
      <c r="L45" s="39"/>
    </row>
    <row r="46" spans="1:12" ht="17" thickBot="1" x14ac:dyDescent="0.25">
      <c r="A46" s="30" t="s">
        <v>136</v>
      </c>
      <c r="B46" s="31"/>
      <c r="C46" s="31"/>
      <c r="D46" s="31"/>
      <c r="E46" s="31"/>
      <c r="F46" s="31"/>
      <c r="G46" s="32"/>
      <c r="H46" s="39"/>
      <c r="I46" s="39"/>
      <c r="J46" s="39"/>
      <c r="K46" s="39"/>
      <c r="L46" s="39"/>
    </row>
    <row r="47" spans="1:12" ht="16" x14ac:dyDescent="0.2">
      <c r="A47" s="39"/>
      <c r="B47" s="39"/>
      <c r="C47" s="39"/>
      <c r="D47" s="39"/>
      <c r="E47" s="39"/>
      <c r="F47" s="39"/>
      <c r="G47" s="39"/>
      <c r="H47" s="39"/>
      <c r="I47" s="39"/>
      <c r="J47" s="39"/>
      <c r="K47" s="39"/>
      <c r="L47" s="39"/>
    </row>
    <row r="48" spans="1:12" ht="16" x14ac:dyDescent="0.2">
      <c r="A48" s="28"/>
      <c r="B48" s="28"/>
      <c r="C48" s="28"/>
      <c r="D48" s="28"/>
      <c r="E48" s="28"/>
      <c r="F48" s="28"/>
      <c r="G48" s="28"/>
      <c r="H48" s="28"/>
      <c r="I48" s="28"/>
      <c r="J48" s="28"/>
      <c r="K48" s="28"/>
      <c r="L48" s="28"/>
    </row>
    <row r="49" spans="1:12" ht="17" thickBot="1" x14ac:dyDescent="0.25">
      <c r="A49" s="28"/>
      <c r="B49" s="28"/>
      <c r="C49" s="28"/>
      <c r="D49" s="28"/>
      <c r="E49" s="28"/>
      <c r="F49" s="28"/>
      <c r="G49" s="28"/>
      <c r="H49" s="28"/>
      <c r="I49" s="28"/>
      <c r="J49" s="28"/>
      <c r="K49" s="28"/>
      <c r="L49" s="28"/>
    </row>
    <row r="50" spans="1:12" ht="17" thickBot="1" x14ac:dyDescent="0.25">
      <c r="A50" s="28"/>
      <c r="B50" s="170" t="s">
        <v>2</v>
      </c>
      <c r="C50" s="74">
        <f>F50</f>
        <v>0</v>
      </c>
      <c r="D50" s="75"/>
      <c r="E50" s="75">
        <f>SUM(B52:F52)</f>
        <v>0</v>
      </c>
      <c r="F50" s="76">
        <f>E50/G52</f>
        <v>0</v>
      </c>
      <c r="G50" s="77"/>
      <c r="H50" s="28"/>
      <c r="I50" s="28"/>
      <c r="J50" s="28"/>
      <c r="K50" s="28"/>
      <c r="L50" s="28"/>
    </row>
    <row r="51" spans="1:12" ht="16" x14ac:dyDescent="0.2">
      <c r="A51" s="28"/>
      <c r="B51" s="78">
        <f t="shared" ref="B51:G51" si="0">SUM(B8:B16)</f>
        <v>0</v>
      </c>
      <c r="C51" s="78">
        <f t="shared" si="0"/>
        <v>0</v>
      </c>
      <c r="D51" s="78">
        <f t="shared" si="0"/>
        <v>0</v>
      </c>
      <c r="E51" s="28">
        <f t="shared" si="0"/>
        <v>0</v>
      </c>
      <c r="F51" s="28">
        <f t="shared" si="0"/>
        <v>0</v>
      </c>
      <c r="G51" s="94">
        <f t="shared" si="0"/>
        <v>0</v>
      </c>
      <c r="H51" s="28"/>
      <c r="I51" s="28"/>
      <c r="J51" s="28"/>
      <c r="K51" s="28"/>
      <c r="L51" s="28"/>
    </row>
    <row r="52" spans="1:12" ht="17" thickBot="1" x14ac:dyDescent="0.25">
      <c r="A52" s="28"/>
      <c r="B52" s="79">
        <f>B51</f>
        <v>0</v>
      </c>
      <c r="C52" s="80">
        <f>C51*2</f>
        <v>0</v>
      </c>
      <c r="D52" s="80">
        <f>D51*3</f>
        <v>0</v>
      </c>
      <c r="E52" s="80">
        <f>E51*4</f>
        <v>0</v>
      </c>
      <c r="F52" s="81">
        <f>F51*5</f>
        <v>0</v>
      </c>
      <c r="G52" s="81">
        <f>3-G51</f>
        <v>3</v>
      </c>
      <c r="H52" s="28"/>
      <c r="I52" s="28"/>
      <c r="J52" s="28"/>
      <c r="K52" s="28"/>
      <c r="L52" s="28"/>
    </row>
    <row r="53" spans="1:12" ht="17" thickBot="1" x14ac:dyDescent="0.25">
      <c r="A53" s="28"/>
      <c r="B53" s="28"/>
      <c r="C53" s="28"/>
      <c r="D53" s="28"/>
      <c r="E53" s="28"/>
      <c r="F53" s="28"/>
      <c r="G53" s="28"/>
      <c r="H53" s="28"/>
      <c r="I53" s="28"/>
      <c r="J53" s="28"/>
      <c r="K53" s="28"/>
      <c r="L53" s="28"/>
    </row>
    <row r="54" spans="1:12" ht="17" thickBot="1" x14ac:dyDescent="0.25">
      <c r="A54" s="28"/>
      <c r="B54" s="170" t="s">
        <v>3</v>
      </c>
      <c r="C54" s="74">
        <f>F54</f>
        <v>0</v>
      </c>
      <c r="D54" s="75"/>
      <c r="E54" s="75">
        <f>SUM(B56:F56)</f>
        <v>0</v>
      </c>
      <c r="F54" s="76">
        <f>E54/G56</f>
        <v>0</v>
      </c>
      <c r="G54" s="77"/>
      <c r="H54" s="28"/>
      <c r="I54" s="28"/>
      <c r="J54" s="28"/>
      <c r="K54" s="28"/>
      <c r="L54" s="28"/>
    </row>
    <row r="55" spans="1:12" ht="16" x14ac:dyDescent="0.2">
      <c r="A55" s="28"/>
      <c r="B55" s="78">
        <f t="shared" ref="B55:G55" si="1">SUM(B23:B35)</f>
        <v>0</v>
      </c>
      <c r="C55" s="78">
        <f t="shared" si="1"/>
        <v>0</v>
      </c>
      <c r="D55" s="78">
        <f t="shared" si="1"/>
        <v>0</v>
      </c>
      <c r="E55" s="28">
        <f t="shared" si="1"/>
        <v>0</v>
      </c>
      <c r="F55" s="28">
        <f t="shared" si="1"/>
        <v>0</v>
      </c>
      <c r="G55" s="94">
        <f t="shared" si="1"/>
        <v>0</v>
      </c>
      <c r="H55" s="28"/>
      <c r="I55" s="28"/>
      <c r="J55" s="28"/>
      <c r="K55" s="28"/>
      <c r="L55" s="28"/>
    </row>
    <row r="56" spans="1:12" ht="17" thickBot="1" x14ac:dyDescent="0.25">
      <c r="A56" s="28"/>
      <c r="B56" s="79">
        <f>B55</f>
        <v>0</v>
      </c>
      <c r="C56" s="80">
        <f>C55*2</f>
        <v>0</v>
      </c>
      <c r="D56" s="80">
        <f>D55*3</f>
        <v>0</v>
      </c>
      <c r="E56" s="80">
        <f>E55*4</f>
        <v>0</v>
      </c>
      <c r="F56" s="81">
        <f>F55*5</f>
        <v>0</v>
      </c>
      <c r="G56" s="83">
        <f>4-G55</f>
        <v>4</v>
      </c>
      <c r="H56" s="28"/>
      <c r="I56" s="28"/>
      <c r="J56" s="28"/>
      <c r="K56" s="28"/>
      <c r="L56" s="28"/>
    </row>
    <row r="57" spans="1:12" ht="17" thickBot="1" x14ac:dyDescent="0.25">
      <c r="A57" s="28"/>
      <c r="B57" s="28"/>
      <c r="C57" s="28"/>
      <c r="D57" s="28"/>
      <c r="E57" s="28"/>
      <c r="F57" s="28"/>
      <c r="G57" s="28"/>
      <c r="H57" s="28"/>
      <c r="I57" s="28"/>
      <c r="J57" s="28"/>
      <c r="K57" s="28"/>
      <c r="L57" s="28"/>
    </row>
    <row r="58" spans="1:12" ht="17" thickBot="1" x14ac:dyDescent="0.25">
      <c r="A58" s="28"/>
      <c r="B58" s="170" t="s">
        <v>1</v>
      </c>
      <c r="C58" s="74">
        <f>F58</f>
        <v>0</v>
      </c>
      <c r="D58" s="75"/>
      <c r="E58" s="75">
        <f>SUM(B60:F60)</f>
        <v>0</v>
      </c>
      <c r="F58" s="75">
        <f>E58/G60</f>
        <v>0</v>
      </c>
      <c r="G58" s="77"/>
      <c r="H58" s="28"/>
      <c r="I58" s="28"/>
      <c r="J58" s="28"/>
      <c r="K58" s="28"/>
      <c r="L58" s="28"/>
    </row>
    <row r="59" spans="1:12" ht="16" x14ac:dyDescent="0.2">
      <c r="A59" s="28"/>
      <c r="B59" s="78">
        <f>SUM(B42:B47)</f>
        <v>0</v>
      </c>
      <c r="C59" s="78">
        <f>SUM(C42:C47)</f>
        <v>0</v>
      </c>
      <c r="D59" s="78">
        <f>SUM(D42:D47)</f>
        <v>0</v>
      </c>
      <c r="E59" s="28">
        <f>SUM(E42:E47)</f>
        <v>0</v>
      </c>
      <c r="F59" s="28">
        <f>SUM(F42:F47)</f>
        <v>0</v>
      </c>
      <c r="G59" s="94">
        <f t="shared" ref="G59" si="2">SUM(G47:G47)</f>
        <v>0</v>
      </c>
      <c r="H59" s="28"/>
      <c r="I59" s="28"/>
      <c r="J59" s="28"/>
      <c r="K59" s="28"/>
      <c r="L59" s="28"/>
    </row>
    <row r="60" spans="1:12" ht="17" thickBot="1" x14ac:dyDescent="0.25">
      <c r="A60" s="28"/>
      <c r="B60" s="79">
        <f>B59</f>
        <v>0</v>
      </c>
      <c r="C60" s="80">
        <f>C59*2</f>
        <v>0</v>
      </c>
      <c r="D60" s="80">
        <f>D59*3</f>
        <v>0</v>
      </c>
      <c r="E60" s="80">
        <f>E59*4</f>
        <v>0</v>
      </c>
      <c r="F60" s="80">
        <f>F59*5</f>
        <v>0</v>
      </c>
      <c r="G60" s="83">
        <f>2-G59</f>
        <v>2</v>
      </c>
      <c r="H60" s="28"/>
      <c r="I60" s="28"/>
      <c r="J60" s="28"/>
      <c r="K60" s="28"/>
      <c r="L60" s="28"/>
    </row>
    <row r="61" spans="1:12" ht="16" x14ac:dyDescent="0.2">
      <c r="A61" s="28"/>
      <c r="B61" s="28"/>
      <c r="C61" s="28"/>
      <c r="D61" s="28"/>
      <c r="E61" s="28"/>
      <c r="F61" s="28"/>
      <c r="G61" s="28"/>
      <c r="H61" s="28"/>
      <c r="I61" s="28"/>
      <c r="J61" s="28"/>
      <c r="K61" s="28"/>
      <c r="L61" s="28"/>
    </row>
    <row r="62" spans="1:12" ht="16" x14ac:dyDescent="0.2">
      <c r="A62" s="28"/>
      <c r="B62" s="28"/>
      <c r="C62" s="28"/>
      <c r="D62" s="28"/>
      <c r="E62" s="28"/>
      <c r="F62" s="28"/>
      <c r="G62" s="28"/>
      <c r="H62" s="28"/>
      <c r="I62" s="28"/>
      <c r="J62" s="28"/>
      <c r="K62" s="28"/>
      <c r="L62" s="28"/>
    </row>
    <row r="63" spans="1:12" ht="16" x14ac:dyDescent="0.2">
      <c r="A63" s="28"/>
      <c r="B63" s="28"/>
      <c r="C63" s="28"/>
      <c r="D63" s="28"/>
      <c r="E63" s="28"/>
      <c r="F63" s="28"/>
      <c r="G63" s="28"/>
      <c r="H63" s="28"/>
      <c r="I63" s="28"/>
      <c r="J63" s="28"/>
      <c r="K63" s="28"/>
      <c r="L63" s="28"/>
    </row>
    <row r="64" spans="1:12" ht="16" x14ac:dyDescent="0.2">
      <c r="I64" s="28"/>
      <c r="J64" s="28"/>
      <c r="K64" s="28"/>
      <c r="L64" s="28"/>
    </row>
    <row r="65" spans="9:12" ht="16" x14ac:dyDescent="0.2">
      <c r="I65" s="28"/>
      <c r="J65" s="28"/>
      <c r="K65" s="28"/>
      <c r="L65" s="28"/>
    </row>
    <row r="66" spans="9:12" ht="16" x14ac:dyDescent="0.2">
      <c r="I66" s="28"/>
      <c r="J66" s="28"/>
      <c r="K66" s="28"/>
      <c r="L66" s="28"/>
    </row>
    <row r="67" spans="9:12" ht="16" x14ac:dyDescent="0.2">
      <c r="I67" s="28"/>
      <c r="J67" s="28"/>
      <c r="K67" s="28"/>
      <c r="L67" s="28"/>
    </row>
    <row r="68" spans="9:12" ht="16" x14ac:dyDescent="0.2">
      <c r="I68" s="28"/>
      <c r="J68" s="28"/>
      <c r="K68" s="28"/>
      <c r="L68" s="28"/>
    </row>
    <row r="69" spans="9:12" ht="16" x14ac:dyDescent="0.2">
      <c r="I69" s="28"/>
      <c r="J69" s="28"/>
      <c r="K69" s="28"/>
      <c r="L69" s="28"/>
    </row>
    <row r="70" spans="9:12" ht="16" x14ac:dyDescent="0.2">
      <c r="I70" s="28"/>
      <c r="J70" s="28"/>
      <c r="K70" s="28"/>
      <c r="L70" s="28"/>
    </row>
  </sheetData>
  <mergeCells count="9">
    <mergeCell ref="A29:G29"/>
    <mergeCell ref="A33:G33"/>
    <mergeCell ref="A40:G40"/>
    <mergeCell ref="A44:G44"/>
    <mergeCell ref="A6:G6"/>
    <mergeCell ref="A10:G10"/>
    <mergeCell ref="A14:G14"/>
    <mergeCell ref="A21:G21"/>
    <mergeCell ref="A25:G2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0AD4-EB71-4477-8569-7E8A13288ABB}">
  <dimension ref="A2:L80"/>
  <sheetViews>
    <sheetView zoomScale="65" zoomScaleNormal="65" workbookViewId="0">
      <selection activeCell="E64" sqref="E64"/>
    </sheetView>
  </sheetViews>
  <sheetFormatPr baseColWidth="10" defaultColWidth="8.83203125" defaultRowHeight="15" x14ac:dyDescent="0.2"/>
  <cols>
    <col min="1" max="1" width="16.83203125" customWidth="1"/>
    <col min="2" max="6" width="40.83203125" customWidth="1"/>
    <col min="7" max="7" width="23.5" customWidth="1"/>
    <col min="8" max="11" width="40.83203125" customWidth="1"/>
  </cols>
  <sheetData>
    <row r="2" spans="1:12" ht="19" x14ac:dyDescent="0.25">
      <c r="A2" s="67" t="s">
        <v>209</v>
      </c>
      <c r="B2" s="28"/>
      <c r="C2" s="28"/>
      <c r="D2" s="28"/>
      <c r="E2" s="28"/>
      <c r="F2" s="28"/>
      <c r="G2" s="28"/>
      <c r="H2" s="28"/>
      <c r="I2" s="28"/>
      <c r="J2" s="28"/>
      <c r="K2" s="28"/>
    </row>
    <row r="3" spans="1:12" ht="16" x14ac:dyDescent="0.2">
      <c r="A3" s="28"/>
      <c r="B3" s="28"/>
      <c r="C3" s="84"/>
      <c r="D3" s="28"/>
      <c r="E3" s="28"/>
      <c r="F3" s="28"/>
      <c r="G3" s="28"/>
      <c r="H3" s="28"/>
      <c r="I3" s="28"/>
      <c r="J3" s="28"/>
      <c r="K3" s="28"/>
    </row>
    <row r="4" spans="1:12" ht="19" x14ac:dyDescent="0.25">
      <c r="A4" s="180" t="s">
        <v>210</v>
      </c>
      <c r="B4" s="181"/>
      <c r="C4" s="181"/>
      <c r="D4" s="181"/>
      <c r="E4" s="181"/>
      <c r="F4" s="181"/>
      <c r="G4" s="181"/>
      <c r="H4" s="28"/>
      <c r="I4" s="28"/>
      <c r="J4" s="28"/>
      <c r="K4" s="28"/>
    </row>
    <row r="5" spans="1:12" s="20" customFormat="1" ht="16" x14ac:dyDescent="0.2">
      <c r="A5" s="28"/>
      <c r="B5" s="28"/>
      <c r="C5" s="28"/>
      <c r="D5" s="28"/>
      <c r="E5" s="28"/>
      <c r="F5" s="28"/>
      <c r="G5" s="28"/>
      <c r="H5" s="28"/>
      <c r="I5" s="28"/>
      <c r="J5" s="28"/>
      <c r="K5" s="28"/>
      <c r="L5" s="28"/>
    </row>
    <row r="6" spans="1:12" s="20" customFormat="1" ht="20" thickBot="1" x14ac:dyDescent="0.3">
      <c r="A6" s="66" t="s">
        <v>211</v>
      </c>
      <c r="B6" s="42"/>
      <c r="C6" s="42"/>
      <c r="D6" s="42"/>
      <c r="E6" s="42"/>
      <c r="F6" s="42"/>
      <c r="G6" s="42"/>
      <c r="H6" s="28"/>
      <c r="I6" s="28"/>
      <c r="J6" s="28"/>
      <c r="K6" s="28"/>
    </row>
    <row r="7" spans="1:12" ht="210.5" customHeight="1" x14ac:dyDescent="0.2">
      <c r="A7" s="118" t="s">
        <v>130</v>
      </c>
      <c r="B7" s="34" t="s">
        <v>212</v>
      </c>
      <c r="C7" s="34" t="s">
        <v>213</v>
      </c>
      <c r="D7" s="34" t="s">
        <v>214</v>
      </c>
      <c r="E7" s="34" t="s">
        <v>215</v>
      </c>
      <c r="F7" s="159" t="s">
        <v>216</v>
      </c>
      <c r="G7" s="122" t="s">
        <v>217</v>
      </c>
      <c r="H7" s="35"/>
      <c r="I7" s="35"/>
      <c r="J7" s="85"/>
      <c r="K7" s="86"/>
    </row>
    <row r="8" spans="1:12" s="20" customFormat="1" ht="17" thickBot="1" x14ac:dyDescent="0.25">
      <c r="A8" s="30" t="s">
        <v>218</v>
      </c>
      <c r="B8" s="73"/>
      <c r="C8" s="73"/>
      <c r="D8" s="73"/>
      <c r="E8" s="73"/>
      <c r="F8" s="73"/>
      <c r="G8" s="87"/>
      <c r="H8" s="28"/>
      <c r="I8" s="35"/>
      <c r="J8" s="85"/>
      <c r="K8" s="86"/>
    </row>
    <row r="9" spans="1:12" ht="16" x14ac:dyDescent="0.2">
      <c r="A9" s="86"/>
      <c r="B9" s="85"/>
      <c r="C9" s="85"/>
      <c r="D9" s="85"/>
      <c r="E9" s="85"/>
      <c r="F9" s="85"/>
      <c r="G9" s="28"/>
      <c r="H9" s="28"/>
      <c r="I9" s="35"/>
      <c r="J9" s="85"/>
      <c r="K9" s="86"/>
    </row>
    <row r="10" spans="1:12" s="20" customFormat="1" ht="20" thickBot="1" x14ac:dyDescent="0.3">
      <c r="A10" s="66" t="s">
        <v>211</v>
      </c>
      <c r="B10" s="39"/>
      <c r="C10" s="39"/>
      <c r="D10" s="39"/>
      <c r="E10" s="39"/>
      <c r="F10" s="39"/>
      <c r="G10" s="39"/>
      <c r="H10" s="39"/>
      <c r="I10" s="39"/>
      <c r="J10" s="39"/>
      <c r="K10" s="39"/>
    </row>
    <row r="11" spans="1:12" ht="198" customHeight="1" x14ac:dyDescent="0.2">
      <c r="A11" s="118" t="s">
        <v>130</v>
      </c>
      <c r="B11" s="33" t="s">
        <v>219</v>
      </c>
      <c r="C11" s="33" t="s">
        <v>220</v>
      </c>
      <c r="D11" s="33" t="s">
        <v>221</v>
      </c>
      <c r="E11" s="33" t="s">
        <v>222</v>
      </c>
      <c r="F11" s="33" t="s">
        <v>223</v>
      </c>
      <c r="G11" s="122" t="s">
        <v>217</v>
      </c>
      <c r="H11" s="38"/>
      <c r="J11" s="28"/>
      <c r="K11" s="28"/>
    </row>
    <row r="12" spans="1:12" ht="17" thickBot="1" x14ac:dyDescent="0.25">
      <c r="A12" s="30" t="s">
        <v>218</v>
      </c>
      <c r="B12" s="31"/>
      <c r="C12" s="31"/>
      <c r="D12" s="31"/>
      <c r="E12" s="31"/>
      <c r="F12" s="31"/>
      <c r="G12" s="32"/>
      <c r="H12" s="39"/>
      <c r="I12" s="39"/>
      <c r="J12" s="39"/>
      <c r="K12" s="39"/>
    </row>
    <row r="13" spans="1:12" s="20" customFormat="1" ht="16" x14ac:dyDescent="0.2">
      <c r="A13" s="39"/>
      <c r="B13" s="39"/>
      <c r="C13" s="39"/>
      <c r="D13" s="39"/>
      <c r="E13" s="39"/>
      <c r="F13" s="39"/>
      <c r="G13" s="39"/>
      <c r="H13" s="39"/>
      <c r="I13" s="39"/>
      <c r="J13" s="39"/>
      <c r="K13" s="39"/>
    </row>
    <row r="14" spans="1:12" ht="20" thickBot="1" x14ac:dyDescent="0.3">
      <c r="A14" s="178" t="s">
        <v>224</v>
      </c>
      <c r="B14" s="178"/>
      <c r="C14" s="178"/>
      <c r="D14" s="178"/>
      <c r="E14" s="178"/>
      <c r="F14" s="178"/>
      <c r="G14" s="178"/>
      <c r="H14" s="39"/>
      <c r="I14" s="39"/>
      <c r="J14" s="39"/>
      <c r="K14" s="39"/>
    </row>
    <row r="15" spans="1:12" s="20" customFormat="1" ht="319.5" customHeight="1" x14ac:dyDescent="0.2">
      <c r="A15" s="118" t="s">
        <v>130</v>
      </c>
      <c r="B15" s="33" t="s">
        <v>225</v>
      </c>
      <c r="C15" s="33" t="s">
        <v>226</v>
      </c>
      <c r="D15" s="33" t="s">
        <v>227</v>
      </c>
      <c r="E15" s="33" t="s">
        <v>228</v>
      </c>
      <c r="F15" s="33" t="s">
        <v>229</v>
      </c>
      <c r="G15" s="71" t="s">
        <v>217</v>
      </c>
      <c r="H15" s="123"/>
      <c r="I15" s="144"/>
      <c r="K15" s="28"/>
    </row>
    <row r="16" spans="1:12" ht="17" thickBot="1" x14ac:dyDescent="0.25">
      <c r="A16" s="30" t="s">
        <v>218</v>
      </c>
      <c r="B16" s="31"/>
      <c r="C16" s="31"/>
      <c r="D16" s="31"/>
      <c r="E16" s="31"/>
      <c r="F16" s="31"/>
      <c r="G16" s="32"/>
      <c r="H16" s="39"/>
      <c r="I16" s="39"/>
      <c r="J16" s="39"/>
      <c r="K16" s="39"/>
    </row>
    <row r="17" spans="1:11" s="20" customFormat="1" ht="16" x14ac:dyDescent="0.2">
      <c r="A17" s="39"/>
      <c r="B17" s="39"/>
      <c r="C17" s="39"/>
      <c r="D17" s="39"/>
      <c r="E17" s="39"/>
      <c r="F17" s="39"/>
      <c r="G17" s="124"/>
      <c r="H17" s="124"/>
      <c r="I17" s="124"/>
      <c r="J17" s="39"/>
      <c r="K17" s="39"/>
    </row>
    <row r="18" spans="1:11" ht="20" thickBot="1" x14ac:dyDescent="0.3">
      <c r="A18" s="178" t="s">
        <v>224</v>
      </c>
      <c r="B18" s="178"/>
      <c r="C18" s="178"/>
      <c r="D18" s="178"/>
      <c r="E18" s="178"/>
      <c r="F18" s="178"/>
      <c r="G18" s="178"/>
      <c r="H18" s="39"/>
      <c r="I18" s="39"/>
      <c r="J18" s="39"/>
      <c r="K18" s="39"/>
    </row>
    <row r="19" spans="1:11" s="20" customFormat="1" ht="178.5" customHeight="1" x14ac:dyDescent="0.2">
      <c r="A19" s="118" t="s">
        <v>130</v>
      </c>
      <c r="B19" s="33" t="s">
        <v>230</v>
      </c>
      <c r="C19" s="33" t="s">
        <v>231</v>
      </c>
      <c r="D19" s="33" t="s">
        <v>232</v>
      </c>
      <c r="E19" s="33" t="s">
        <v>233</v>
      </c>
      <c r="F19" s="160" t="s">
        <v>234</v>
      </c>
      <c r="G19" s="122" t="s">
        <v>217</v>
      </c>
      <c r="H19" s="28"/>
      <c r="I19" s="38"/>
      <c r="J19" s="28"/>
      <c r="K19" s="28"/>
    </row>
    <row r="20" spans="1:11" ht="17" thickBot="1" x14ac:dyDescent="0.25">
      <c r="A20" s="30" t="s">
        <v>136</v>
      </c>
      <c r="B20" s="31"/>
      <c r="C20" s="31"/>
      <c r="D20" s="31"/>
      <c r="E20" s="31"/>
      <c r="F20" s="31"/>
      <c r="G20" s="32"/>
      <c r="H20" s="39"/>
      <c r="I20" s="39"/>
      <c r="J20" s="39"/>
      <c r="K20" s="39"/>
    </row>
    <row r="21" spans="1:11" s="20" customFormat="1" ht="16" x14ac:dyDescent="0.2">
      <c r="A21" s="39"/>
      <c r="B21" s="39"/>
      <c r="C21" s="39"/>
      <c r="D21" s="39"/>
      <c r="E21" s="39"/>
      <c r="F21" s="39"/>
      <c r="G21" s="39"/>
      <c r="H21" s="39"/>
      <c r="I21" s="39"/>
      <c r="J21" s="39"/>
      <c r="K21" s="39"/>
    </row>
    <row r="22" spans="1:11" ht="20" thickBot="1" x14ac:dyDescent="0.3">
      <c r="A22" s="178" t="s">
        <v>235</v>
      </c>
      <c r="B22" s="178"/>
      <c r="C22" s="178"/>
      <c r="D22" s="178"/>
      <c r="E22" s="178"/>
      <c r="F22" s="178"/>
      <c r="G22" s="178"/>
      <c r="H22" s="39"/>
      <c r="I22" s="39"/>
      <c r="J22" s="39"/>
      <c r="K22" s="39"/>
    </row>
    <row r="23" spans="1:11" s="20" customFormat="1" ht="232.5" customHeight="1" x14ac:dyDescent="0.2">
      <c r="A23" s="118" t="s">
        <v>130</v>
      </c>
      <c r="B23" s="33" t="s">
        <v>236</v>
      </c>
      <c r="C23" s="33" t="s">
        <v>237</v>
      </c>
      <c r="D23" s="33" t="s">
        <v>238</v>
      </c>
      <c r="E23" s="33" t="s">
        <v>239</v>
      </c>
      <c r="F23" s="33" t="s">
        <v>240</v>
      </c>
      <c r="G23" s="122" t="s">
        <v>217</v>
      </c>
      <c r="I23" s="38"/>
      <c r="J23" s="28"/>
      <c r="K23" s="28"/>
    </row>
    <row r="24" spans="1:11" ht="17" thickBot="1" x14ac:dyDescent="0.25">
      <c r="A24" s="30" t="s">
        <v>136</v>
      </c>
      <c r="B24" s="31"/>
      <c r="C24" s="31"/>
      <c r="D24" s="31"/>
      <c r="E24" s="31"/>
      <c r="F24" s="31"/>
      <c r="G24" s="32"/>
      <c r="H24" s="39"/>
      <c r="I24" s="39"/>
      <c r="J24" s="39"/>
      <c r="K24" s="39"/>
    </row>
    <row r="25" spans="1:11" s="20" customFormat="1" ht="16" x14ac:dyDescent="0.2">
      <c r="A25" s="39"/>
      <c r="B25" s="39"/>
      <c r="C25" s="39"/>
      <c r="D25" s="39"/>
      <c r="E25" s="39"/>
      <c r="F25" s="39"/>
      <c r="G25" s="39"/>
      <c r="H25" s="39"/>
      <c r="I25" s="39"/>
      <c r="J25" s="39"/>
      <c r="K25" s="39"/>
    </row>
    <row r="26" spans="1:11" ht="20" thickBot="1" x14ac:dyDescent="0.3">
      <c r="A26" s="178" t="s">
        <v>235</v>
      </c>
      <c r="B26" s="178"/>
      <c r="C26" s="178"/>
      <c r="D26" s="178"/>
      <c r="E26" s="178"/>
      <c r="F26" s="178"/>
      <c r="G26" s="178"/>
      <c r="H26" s="39"/>
      <c r="I26" s="39"/>
      <c r="J26" s="39"/>
      <c r="K26" s="39"/>
    </row>
    <row r="27" spans="1:11" s="20" customFormat="1" ht="213.5" customHeight="1" x14ac:dyDescent="0.2">
      <c r="A27" s="118" t="s">
        <v>130</v>
      </c>
      <c r="B27" s="33" t="s">
        <v>241</v>
      </c>
      <c r="C27" s="33" t="s">
        <v>242</v>
      </c>
      <c r="D27" s="33" t="s">
        <v>243</v>
      </c>
      <c r="E27" s="33" t="s">
        <v>244</v>
      </c>
      <c r="F27" s="33" t="s">
        <v>245</v>
      </c>
      <c r="G27" s="122" t="s">
        <v>217</v>
      </c>
      <c r="H27" s="28"/>
      <c r="I27" s="38"/>
      <c r="J27" s="28"/>
      <c r="K27" s="28"/>
    </row>
    <row r="28" spans="1:11" ht="17" thickBot="1" x14ac:dyDescent="0.25">
      <c r="A28" s="30" t="s">
        <v>136</v>
      </c>
      <c r="B28" s="31"/>
      <c r="C28" s="31"/>
      <c r="D28" s="31"/>
      <c r="E28" s="31"/>
      <c r="F28" s="31"/>
      <c r="G28" s="32"/>
      <c r="H28" s="39"/>
      <c r="I28" s="39"/>
      <c r="J28" s="39"/>
      <c r="K28" s="39"/>
    </row>
    <row r="29" spans="1:11" s="20" customFormat="1" ht="16" x14ac:dyDescent="0.2">
      <c r="A29" s="182"/>
      <c r="B29" s="182"/>
      <c r="C29" s="182"/>
      <c r="D29" s="182"/>
      <c r="E29" s="182"/>
      <c r="F29" s="182"/>
      <c r="G29" s="182"/>
      <c r="H29" s="39"/>
      <c r="I29" s="39"/>
      <c r="J29" s="39"/>
      <c r="K29" s="39"/>
    </row>
    <row r="30" spans="1:11" ht="19" x14ac:dyDescent="0.25">
      <c r="A30" s="181" t="s">
        <v>246</v>
      </c>
      <c r="B30" s="181"/>
      <c r="C30" s="181"/>
      <c r="D30" s="181"/>
      <c r="E30" s="181"/>
      <c r="F30" s="181"/>
      <c r="G30" s="181"/>
      <c r="H30" s="39"/>
      <c r="I30" s="39"/>
      <c r="J30" s="39"/>
      <c r="K30" s="39"/>
    </row>
    <row r="31" spans="1:11" ht="16" x14ac:dyDescent="0.2">
      <c r="A31" s="183"/>
      <c r="B31" s="183"/>
      <c r="C31" s="183"/>
      <c r="D31" s="183"/>
      <c r="E31" s="183"/>
      <c r="F31" s="183"/>
      <c r="G31" s="183"/>
      <c r="H31" s="39"/>
      <c r="I31" s="39"/>
      <c r="J31" s="39"/>
      <c r="K31" s="39"/>
    </row>
    <row r="32" spans="1:11" s="20" customFormat="1" ht="20" thickBot="1" x14ac:dyDescent="0.3">
      <c r="A32" s="178" t="s">
        <v>247</v>
      </c>
      <c r="B32" s="178"/>
      <c r="C32" s="178"/>
      <c r="D32" s="178"/>
      <c r="E32" s="178"/>
      <c r="F32" s="178"/>
      <c r="G32" s="178"/>
      <c r="H32" s="28"/>
      <c r="I32" s="28"/>
      <c r="J32" s="28"/>
      <c r="K32" s="28"/>
    </row>
    <row r="33" spans="1:11" ht="233.5" customHeight="1" x14ac:dyDescent="0.2">
      <c r="A33" s="118" t="s">
        <v>130</v>
      </c>
      <c r="B33" s="33" t="s">
        <v>248</v>
      </c>
      <c r="C33" s="33" t="s">
        <v>249</v>
      </c>
      <c r="D33" s="33" t="s">
        <v>250</v>
      </c>
      <c r="E33" s="33" t="s">
        <v>251</v>
      </c>
      <c r="F33" s="33" t="s">
        <v>252</v>
      </c>
      <c r="G33" s="122" t="s">
        <v>217</v>
      </c>
      <c r="H33" s="123"/>
      <c r="I33" s="28"/>
      <c r="J33" s="28"/>
      <c r="K33" s="28"/>
    </row>
    <row r="34" spans="1:11" s="20" customFormat="1" ht="17" thickBot="1" x14ac:dyDescent="0.25">
      <c r="A34" s="30" t="s">
        <v>136</v>
      </c>
      <c r="B34" s="31"/>
      <c r="C34" s="31"/>
      <c r="D34" s="31"/>
      <c r="E34" s="31"/>
      <c r="F34" s="31"/>
      <c r="G34" s="32"/>
      <c r="H34" s="28"/>
      <c r="I34" s="28"/>
      <c r="J34" s="28"/>
      <c r="K34" s="28"/>
    </row>
    <row r="35" spans="1:11" ht="16" x14ac:dyDescent="0.2">
      <c r="A35" s="28"/>
      <c r="B35" s="38"/>
      <c r="C35" s="38"/>
      <c r="D35" s="38"/>
      <c r="E35" s="38"/>
      <c r="F35" s="38"/>
      <c r="G35" s="88"/>
      <c r="H35" s="28"/>
      <c r="I35" s="28"/>
      <c r="J35" s="28"/>
      <c r="K35" s="28"/>
    </row>
    <row r="36" spans="1:11" s="20" customFormat="1" ht="20" thickBot="1" x14ac:dyDescent="0.3">
      <c r="A36" s="178" t="s">
        <v>247</v>
      </c>
      <c r="B36" s="178"/>
      <c r="C36" s="178"/>
      <c r="D36" s="178"/>
      <c r="E36" s="178"/>
      <c r="F36" s="178"/>
      <c r="G36" s="178"/>
      <c r="H36" s="39"/>
      <c r="I36" s="39"/>
      <c r="J36" s="39"/>
      <c r="K36" s="39"/>
    </row>
    <row r="37" spans="1:11" ht="282.5" customHeight="1" x14ac:dyDescent="0.2">
      <c r="A37" s="118" t="s">
        <v>130</v>
      </c>
      <c r="B37" s="33" t="s">
        <v>253</v>
      </c>
      <c r="C37" s="33" t="s">
        <v>254</v>
      </c>
      <c r="D37" s="33" t="s">
        <v>255</v>
      </c>
      <c r="E37" s="33" t="s">
        <v>256</v>
      </c>
      <c r="F37" s="33" t="s">
        <v>257</v>
      </c>
      <c r="G37" s="122" t="s">
        <v>217</v>
      </c>
      <c r="H37" s="144"/>
      <c r="I37" s="144"/>
      <c r="J37" s="145"/>
      <c r="K37" s="28"/>
    </row>
    <row r="38" spans="1:11" ht="17" thickBot="1" x14ac:dyDescent="0.25">
      <c r="A38" s="30" t="s">
        <v>136</v>
      </c>
      <c r="B38" s="73"/>
      <c r="C38" s="73"/>
      <c r="D38" s="73"/>
      <c r="E38" s="73"/>
      <c r="F38" s="73"/>
      <c r="G38" s="87"/>
      <c r="H38" s="28"/>
      <c r="I38" s="38"/>
      <c r="J38" s="28"/>
      <c r="K38" s="28"/>
    </row>
    <row r="39" spans="1:11" ht="16" x14ac:dyDescent="0.2">
      <c r="A39" s="28"/>
      <c r="B39" s="38"/>
      <c r="C39" s="38"/>
      <c r="D39" s="38"/>
      <c r="E39" s="38"/>
      <c r="F39" s="38"/>
      <c r="G39" s="88"/>
      <c r="H39" s="28"/>
      <c r="I39" s="38"/>
      <c r="J39" s="28"/>
      <c r="K39" s="28"/>
    </row>
    <row r="40" spans="1:11" ht="20" thickBot="1" x14ac:dyDescent="0.3">
      <c r="A40" s="178" t="s">
        <v>247</v>
      </c>
      <c r="B40" s="178"/>
      <c r="C40" s="178"/>
      <c r="D40" s="178"/>
      <c r="E40" s="178"/>
      <c r="F40" s="178"/>
      <c r="G40" s="178"/>
      <c r="H40" s="39"/>
      <c r="I40" s="39"/>
      <c r="J40" s="39"/>
      <c r="K40" s="39"/>
    </row>
    <row r="41" spans="1:11" ht="256" customHeight="1" x14ac:dyDescent="0.2">
      <c r="A41" s="118" t="s">
        <v>130</v>
      </c>
      <c r="B41" s="33" t="s">
        <v>258</v>
      </c>
      <c r="C41" s="33" t="s">
        <v>259</v>
      </c>
      <c r="D41" s="33" t="s">
        <v>260</v>
      </c>
      <c r="E41" s="33" t="s">
        <v>261</v>
      </c>
      <c r="F41" s="126" t="s">
        <v>262</v>
      </c>
      <c r="G41" s="122" t="s">
        <v>217</v>
      </c>
      <c r="H41" s="125"/>
      <c r="J41" s="89"/>
      <c r="K41" s="28"/>
    </row>
    <row r="42" spans="1:11" ht="17" thickBot="1" x14ac:dyDescent="0.25">
      <c r="A42" s="30" t="s">
        <v>136</v>
      </c>
      <c r="B42" s="73"/>
      <c r="C42" s="73"/>
      <c r="D42" s="73"/>
      <c r="E42" s="73"/>
      <c r="F42" s="73"/>
      <c r="G42" s="87"/>
      <c r="J42" s="89"/>
      <c r="K42" s="28"/>
    </row>
    <row r="43" spans="1:11" ht="16" x14ac:dyDescent="0.2">
      <c r="A43" s="28"/>
      <c r="B43" s="38"/>
      <c r="C43" s="38"/>
      <c r="D43" s="38"/>
      <c r="E43" s="38"/>
      <c r="F43" s="38"/>
      <c r="G43" s="28"/>
      <c r="J43" s="89"/>
      <c r="K43" s="28"/>
    </row>
    <row r="44" spans="1:11" ht="19" customHeight="1" thickBot="1" x14ac:dyDescent="0.3">
      <c r="A44" s="179" t="s">
        <v>263</v>
      </c>
      <c r="B44" s="179"/>
      <c r="C44" s="179"/>
      <c r="D44" s="179"/>
      <c r="E44" s="179"/>
      <c r="F44" s="179"/>
      <c r="G44" s="179"/>
      <c r="J44" s="89"/>
      <c r="K44" s="28"/>
    </row>
    <row r="45" spans="1:11" ht="306" customHeight="1" x14ac:dyDescent="0.2">
      <c r="A45" s="118" t="s">
        <v>130</v>
      </c>
      <c r="B45" s="33" t="s">
        <v>264</v>
      </c>
      <c r="C45" s="33" t="s">
        <v>265</v>
      </c>
      <c r="D45" s="33" t="s">
        <v>266</v>
      </c>
      <c r="E45" s="33" t="s">
        <v>267</v>
      </c>
      <c r="F45" s="33" t="s">
        <v>268</v>
      </c>
      <c r="G45" s="122" t="s">
        <v>217</v>
      </c>
      <c r="H45" s="144"/>
      <c r="I45" s="144"/>
      <c r="J45" s="144"/>
      <c r="K45" s="38"/>
    </row>
    <row r="46" spans="1:11" ht="17" thickBot="1" x14ac:dyDescent="0.25">
      <c r="A46" s="30" t="s">
        <v>136</v>
      </c>
      <c r="B46" s="73"/>
      <c r="C46" s="73"/>
      <c r="D46" s="73"/>
      <c r="E46" s="73"/>
      <c r="F46" s="73"/>
      <c r="G46" s="87"/>
      <c r="H46" s="38"/>
      <c r="I46" s="89"/>
      <c r="J46" s="89"/>
      <c r="K46" s="28"/>
    </row>
    <row r="47" spans="1:11" ht="16" x14ac:dyDescent="0.2">
      <c r="A47" s="28"/>
      <c r="B47" s="38"/>
      <c r="C47" s="38"/>
      <c r="D47" s="38"/>
      <c r="E47" s="38"/>
      <c r="F47" s="38"/>
      <c r="G47" s="28"/>
      <c r="I47" s="89"/>
      <c r="J47" s="89"/>
      <c r="K47" s="28"/>
    </row>
    <row r="48" spans="1:11" ht="19" customHeight="1" thickBot="1" x14ac:dyDescent="0.3">
      <c r="A48" s="179" t="s">
        <v>263</v>
      </c>
      <c r="B48" s="179"/>
      <c r="C48" s="179"/>
      <c r="D48" s="179"/>
      <c r="E48" s="179"/>
      <c r="F48" s="179"/>
      <c r="G48" s="179"/>
      <c r="H48" s="38"/>
      <c r="I48" s="89"/>
      <c r="J48" s="89"/>
      <c r="K48" s="28"/>
    </row>
    <row r="49" spans="1:11" ht="244" customHeight="1" x14ac:dyDescent="0.2">
      <c r="A49" s="118" t="s">
        <v>130</v>
      </c>
      <c r="B49" s="33" t="s">
        <v>269</v>
      </c>
      <c r="C49" s="33" t="s">
        <v>270</v>
      </c>
      <c r="D49" s="33" t="s">
        <v>271</v>
      </c>
      <c r="E49" s="33" t="s">
        <v>272</v>
      </c>
      <c r="F49" s="33" t="s">
        <v>273</v>
      </c>
      <c r="G49" s="122" t="s">
        <v>217</v>
      </c>
      <c r="H49" s="142"/>
      <c r="I49" s="143"/>
      <c r="K49" s="39"/>
    </row>
    <row r="50" spans="1:11" ht="17" thickBot="1" x14ac:dyDescent="0.25">
      <c r="A50" s="30" t="s">
        <v>136</v>
      </c>
      <c r="B50" s="31"/>
      <c r="C50" s="31"/>
      <c r="D50" s="31"/>
      <c r="E50" s="31"/>
      <c r="F50" s="31"/>
      <c r="G50" s="32"/>
      <c r="H50" s="28"/>
      <c r="I50" s="28"/>
      <c r="J50" s="28"/>
      <c r="K50" s="28"/>
    </row>
    <row r="51" spans="1:11" ht="16" x14ac:dyDescent="0.2">
      <c r="A51" s="28"/>
      <c r="B51" s="38"/>
      <c r="C51" s="38"/>
      <c r="D51" s="38"/>
      <c r="E51" s="38"/>
      <c r="F51" s="38"/>
      <c r="G51" s="28"/>
      <c r="H51" s="35"/>
      <c r="J51" s="28"/>
      <c r="K51" s="28"/>
    </row>
    <row r="52" spans="1:11" ht="19" x14ac:dyDescent="0.25">
      <c r="A52" s="68" t="s">
        <v>274</v>
      </c>
      <c r="B52" s="38"/>
      <c r="C52" s="38"/>
      <c r="D52" s="38"/>
      <c r="E52" s="38"/>
      <c r="F52" s="38"/>
      <c r="G52" s="28"/>
      <c r="H52" s="28"/>
      <c r="I52" s="85"/>
      <c r="J52" s="28"/>
      <c r="K52" s="28"/>
    </row>
    <row r="53" spans="1:11" ht="16" x14ac:dyDescent="0.2">
      <c r="A53" s="39"/>
      <c r="B53" s="39"/>
      <c r="C53" s="39"/>
      <c r="D53" s="39"/>
      <c r="E53" s="39"/>
      <c r="F53" s="39"/>
      <c r="G53" s="39"/>
      <c r="H53" s="28"/>
      <c r="I53" s="85"/>
      <c r="J53" s="28"/>
      <c r="K53" s="28"/>
    </row>
    <row r="54" spans="1:11" ht="20" thickBot="1" x14ac:dyDescent="0.3">
      <c r="A54" s="178" t="s">
        <v>275</v>
      </c>
      <c r="B54" s="178"/>
      <c r="C54" s="178"/>
      <c r="D54" s="178"/>
      <c r="E54" s="178"/>
      <c r="F54" s="178"/>
      <c r="G54" s="178"/>
      <c r="H54" s="39"/>
      <c r="I54" s="39"/>
      <c r="J54" s="39"/>
      <c r="K54" s="39"/>
    </row>
    <row r="55" spans="1:11" ht="278.5" customHeight="1" x14ac:dyDescent="0.2">
      <c r="A55" s="118" t="s">
        <v>130</v>
      </c>
      <c r="B55" s="34" t="s">
        <v>276</v>
      </c>
      <c r="C55" s="34" t="s">
        <v>277</v>
      </c>
      <c r="D55" s="34" t="s">
        <v>278</v>
      </c>
      <c r="E55" s="34" t="s">
        <v>279</v>
      </c>
      <c r="F55" s="34" t="s">
        <v>280</v>
      </c>
      <c r="G55" s="122" t="s">
        <v>217</v>
      </c>
      <c r="H55" s="158"/>
      <c r="I55" s="35"/>
      <c r="J55" s="70"/>
      <c r="K55" s="28"/>
    </row>
    <row r="56" spans="1:11" ht="17" thickBot="1" x14ac:dyDescent="0.25">
      <c r="A56" s="30" t="s">
        <v>136</v>
      </c>
      <c r="B56" s="73"/>
      <c r="C56" s="73"/>
      <c r="D56" s="73"/>
      <c r="E56" s="73"/>
      <c r="F56" s="73"/>
      <c r="G56" s="87"/>
      <c r="H56" s="28"/>
      <c r="I56" s="35"/>
      <c r="J56" s="70"/>
      <c r="K56" s="28"/>
    </row>
    <row r="57" spans="1:11" ht="16" x14ac:dyDescent="0.2">
      <c r="A57" s="40"/>
      <c r="B57" s="85"/>
      <c r="C57" s="85"/>
      <c r="D57" s="85"/>
      <c r="E57" s="85"/>
      <c r="F57" s="85"/>
      <c r="G57" s="28"/>
      <c r="H57" s="28"/>
      <c r="I57" s="85"/>
      <c r="J57" s="28"/>
      <c r="K57" s="28"/>
    </row>
    <row r="58" spans="1:11" ht="20" thickBot="1" x14ac:dyDescent="0.3">
      <c r="A58" s="178" t="s">
        <v>281</v>
      </c>
      <c r="B58" s="178"/>
      <c r="C58" s="178"/>
      <c r="D58" s="178"/>
      <c r="E58" s="178"/>
      <c r="F58" s="178"/>
      <c r="G58" s="178"/>
      <c r="H58" s="39"/>
      <c r="I58" s="39"/>
      <c r="J58" s="39"/>
      <c r="K58" s="39"/>
    </row>
    <row r="59" spans="1:11" ht="228.5" customHeight="1" x14ac:dyDescent="0.2">
      <c r="A59" s="118" t="s">
        <v>130</v>
      </c>
      <c r="B59" s="33" t="s">
        <v>282</v>
      </c>
      <c r="C59" s="33" t="s">
        <v>283</v>
      </c>
      <c r="D59" s="33" t="s">
        <v>284</v>
      </c>
      <c r="E59" s="33" t="s">
        <v>285</v>
      </c>
      <c r="F59" s="33" t="s">
        <v>286</v>
      </c>
      <c r="G59" s="122" t="s">
        <v>217</v>
      </c>
      <c r="H59" s="140"/>
      <c r="I59" s="141"/>
      <c r="K59" s="28"/>
    </row>
    <row r="60" spans="1:11" ht="17" thickBot="1" x14ac:dyDescent="0.25">
      <c r="A60" s="30" t="s">
        <v>136</v>
      </c>
      <c r="B60" s="73"/>
      <c r="C60" s="73"/>
      <c r="D60" s="73"/>
      <c r="E60" s="73"/>
      <c r="F60" s="73"/>
      <c r="G60" s="87"/>
      <c r="H60" s="28"/>
      <c r="I60" s="35"/>
      <c r="J60" s="70"/>
      <c r="K60" s="28"/>
    </row>
    <row r="61" spans="1:11" ht="16" x14ac:dyDescent="0.2">
      <c r="A61" s="40"/>
      <c r="B61" s="85"/>
      <c r="C61" s="85"/>
      <c r="D61" s="85"/>
      <c r="E61" s="85"/>
      <c r="F61" s="85"/>
      <c r="G61" s="28"/>
      <c r="H61" s="28"/>
      <c r="I61" s="35"/>
      <c r="J61" s="70"/>
      <c r="K61" s="28"/>
    </row>
    <row r="62" spans="1:11" ht="20" thickBot="1" x14ac:dyDescent="0.3">
      <c r="A62" s="178" t="s">
        <v>281</v>
      </c>
      <c r="B62" s="178"/>
      <c r="C62" s="178"/>
      <c r="D62" s="178"/>
      <c r="E62" s="178"/>
      <c r="F62" s="178"/>
      <c r="G62" s="178"/>
      <c r="H62" s="28"/>
      <c r="I62" s="28"/>
      <c r="J62" s="28"/>
      <c r="K62" s="28"/>
    </row>
    <row r="63" spans="1:11" ht="261.75" customHeight="1" x14ac:dyDescent="0.2">
      <c r="A63" s="118" t="s">
        <v>130</v>
      </c>
      <c r="B63" s="33" t="s">
        <v>287</v>
      </c>
      <c r="C63" s="33" t="s">
        <v>288</v>
      </c>
      <c r="D63" s="126" t="s">
        <v>289</v>
      </c>
      <c r="E63" s="33" t="s">
        <v>290</v>
      </c>
      <c r="F63" s="33" t="s">
        <v>291</v>
      </c>
      <c r="G63" s="122" t="s">
        <v>217</v>
      </c>
      <c r="H63" s="89"/>
      <c r="I63" s="35"/>
      <c r="J63" s="28"/>
      <c r="K63" s="28"/>
    </row>
    <row r="64" spans="1:11" ht="17" thickBot="1" x14ac:dyDescent="0.25">
      <c r="A64" s="30" t="s">
        <v>136</v>
      </c>
      <c r="B64" s="73"/>
      <c r="C64" s="73"/>
      <c r="D64" s="73"/>
      <c r="E64" s="73"/>
      <c r="F64" s="73"/>
      <c r="G64" s="87"/>
      <c r="H64" s="28"/>
      <c r="I64" s="28"/>
      <c r="J64" s="28"/>
      <c r="K64" s="28"/>
    </row>
    <row r="65" spans="1:11" ht="16" x14ac:dyDescent="0.2">
      <c r="A65" s="28"/>
      <c r="B65" s="38"/>
      <c r="C65" s="38"/>
      <c r="D65" s="38"/>
      <c r="E65" s="38"/>
      <c r="F65" s="38"/>
      <c r="G65" s="28"/>
      <c r="H65" s="28"/>
      <c r="I65" s="28"/>
      <c r="J65" s="28"/>
      <c r="K65" s="28"/>
    </row>
    <row r="66" spans="1:11" ht="16" x14ac:dyDescent="0.2">
      <c r="A66" s="28"/>
      <c r="B66" s="28"/>
      <c r="C66" s="28"/>
      <c r="D66" s="28"/>
      <c r="E66" s="28"/>
      <c r="F66" s="28"/>
      <c r="G66" s="28"/>
      <c r="H66" s="28"/>
      <c r="I66" s="28"/>
      <c r="J66" s="28"/>
      <c r="K66" s="28"/>
    </row>
    <row r="67" spans="1:11" ht="16" x14ac:dyDescent="0.2">
      <c r="A67" s="28"/>
      <c r="B67" s="28"/>
      <c r="C67" s="28"/>
      <c r="D67" s="28"/>
      <c r="E67" s="28"/>
      <c r="F67" s="28"/>
      <c r="G67" s="28"/>
      <c r="H67" s="28"/>
      <c r="I67" s="28"/>
      <c r="J67" s="28"/>
      <c r="K67" s="28"/>
    </row>
    <row r="68" spans="1:11" ht="16" x14ac:dyDescent="0.2">
      <c r="A68" s="28"/>
      <c r="B68" s="28"/>
      <c r="C68" s="28"/>
      <c r="D68" s="28"/>
      <c r="E68" s="28"/>
      <c r="F68" s="28"/>
      <c r="G68" s="28"/>
      <c r="H68" s="28"/>
      <c r="I68" s="28"/>
      <c r="J68" s="28"/>
      <c r="K68" s="28"/>
    </row>
    <row r="69" spans="1:11" ht="17" thickBot="1" x14ac:dyDescent="0.25">
      <c r="A69" s="28"/>
      <c r="B69" s="28"/>
      <c r="C69" s="28"/>
      <c r="D69" s="28"/>
      <c r="E69" s="28"/>
      <c r="F69" s="28"/>
      <c r="G69" s="28"/>
      <c r="H69" s="28"/>
      <c r="I69" s="28"/>
      <c r="J69" s="28"/>
      <c r="K69" s="28"/>
    </row>
    <row r="70" spans="1:11" ht="17" thickBot="1" x14ac:dyDescent="0.25">
      <c r="A70" s="28"/>
      <c r="B70" s="166" t="s">
        <v>110</v>
      </c>
      <c r="C70" s="74">
        <f>F70</f>
        <v>0</v>
      </c>
      <c r="D70" s="75"/>
      <c r="E70" s="75">
        <f>SUM(B72:F72)</f>
        <v>0</v>
      </c>
      <c r="F70" s="76">
        <f>E70/G72</f>
        <v>0</v>
      </c>
      <c r="G70" s="77"/>
      <c r="H70" s="28"/>
      <c r="I70" s="28"/>
      <c r="J70" s="28"/>
      <c r="K70" s="28"/>
    </row>
    <row r="71" spans="1:11" ht="16" x14ac:dyDescent="0.2">
      <c r="A71" s="28"/>
      <c r="B71" s="78">
        <f t="shared" ref="B71:G71" si="0">SUM(B8:B28)</f>
        <v>0</v>
      </c>
      <c r="C71" s="78">
        <f t="shared" si="0"/>
        <v>0</v>
      </c>
      <c r="D71" s="78">
        <f t="shared" si="0"/>
        <v>0</v>
      </c>
      <c r="E71" s="78">
        <f t="shared" si="0"/>
        <v>0</v>
      </c>
      <c r="F71" s="78">
        <f t="shared" si="0"/>
        <v>0</v>
      </c>
      <c r="G71" s="78">
        <f t="shared" si="0"/>
        <v>0</v>
      </c>
      <c r="H71" s="28"/>
      <c r="I71" s="28"/>
      <c r="J71" s="28"/>
      <c r="K71" s="28"/>
    </row>
    <row r="72" spans="1:11" ht="17" thickBot="1" x14ac:dyDescent="0.25">
      <c r="A72" s="28"/>
      <c r="B72" s="79">
        <f>B71</f>
        <v>0</v>
      </c>
      <c r="C72" s="80">
        <f>C71*2</f>
        <v>0</v>
      </c>
      <c r="D72" s="80">
        <f>D71*3</f>
        <v>0</v>
      </c>
      <c r="E72" s="80">
        <f>E71*4</f>
        <v>0</v>
      </c>
      <c r="F72" s="81">
        <f>F71*5</f>
        <v>0</v>
      </c>
      <c r="G72" s="81">
        <f>6-G71</f>
        <v>6</v>
      </c>
      <c r="H72" s="28"/>
      <c r="I72" s="28"/>
      <c r="J72" s="28"/>
      <c r="K72" s="28"/>
    </row>
    <row r="73" spans="1:11" ht="17" thickBot="1" x14ac:dyDescent="0.25">
      <c r="A73" s="28"/>
      <c r="B73" s="28"/>
      <c r="C73" s="28"/>
      <c r="D73" s="28"/>
      <c r="E73" s="28"/>
      <c r="F73" s="28"/>
      <c r="G73" s="28"/>
      <c r="H73" s="28"/>
      <c r="I73" s="28"/>
      <c r="J73" s="28"/>
      <c r="K73" s="28"/>
    </row>
    <row r="74" spans="1:11" ht="17" thickBot="1" x14ac:dyDescent="0.25">
      <c r="A74" s="28"/>
      <c r="B74" s="166" t="s">
        <v>111</v>
      </c>
      <c r="C74" s="74">
        <f>F74</f>
        <v>0</v>
      </c>
      <c r="D74" s="75"/>
      <c r="E74" s="75">
        <f>SUM(B76:F76)</f>
        <v>0</v>
      </c>
      <c r="F74" s="76">
        <f>E74/G76</f>
        <v>0</v>
      </c>
      <c r="G74" s="77"/>
      <c r="H74" s="28"/>
      <c r="I74" s="28"/>
      <c r="J74" s="28"/>
      <c r="K74" s="28"/>
    </row>
    <row r="75" spans="1:11" ht="16" x14ac:dyDescent="0.2">
      <c r="A75" s="28"/>
      <c r="B75" s="78">
        <f t="shared" ref="B75:G75" si="1">SUM(B34:B50)</f>
        <v>0</v>
      </c>
      <c r="C75" s="78">
        <f t="shared" si="1"/>
        <v>0</v>
      </c>
      <c r="D75" s="78">
        <f t="shared" si="1"/>
        <v>0</v>
      </c>
      <c r="E75" s="78">
        <f t="shared" si="1"/>
        <v>0</v>
      </c>
      <c r="F75" s="78">
        <f t="shared" si="1"/>
        <v>0</v>
      </c>
      <c r="G75" s="78">
        <f t="shared" si="1"/>
        <v>0</v>
      </c>
      <c r="H75" s="28"/>
      <c r="I75" s="28"/>
      <c r="J75" s="28"/>
      <c r="K75" s="28"/>
    </row>
    <row r="76" spans="1:11" ht="17" thickBot="1" x14ac:dyDescent="0.25">
      <c r="A76" s="28"/>
      <c r="B76" s="79">
        <f>B75</f>
        <v>0</v>
      </c>
      <c r="C76" s="80">
        <f>C75*2</f>
        <v>0</v>
      </c>
      <c r="D76" s="80">
        <f>D75*3</f>
        <v>0</v>
      </c>
      <c r="E76" s="80">
        <f>E75*4</f>
        <v>0</v>
      </c>
      <c r="F76" s="81">
        <f>F75*5</f>
        <v>0</v>
      </c>
      <c r="G76" s="81">
        <f>5-G75</f>
        <v>5</v>
      </c>
      <c r="H76" s="28"/>
      <c r="I76" s="28"/>
      <c r="J76" s="28"/>
      <c r="K76" s="28"/>
    </row>
    <row r="77" spans="1:11" ht="17" thickBot="1" x14ac:dyDescent="0.25">
      <c r="A77" s="28"/>
      <c r="B77" s="28"/>
      <c r="C77" s="28"/>
      <c r="D77" s="28"/>
      <c r="E77" s="28"/>
      <c r="F77" s="28"/>
      <c r="G77" s="28"/>
    </row>
    <row r="78" spans="1:11" ht="17" thickBot="1" x14ac:dyDescent="0.25">
      <c r="A78" s="28"/>
      <c r="B78" s="166" t="s">
        <v>112</v>
      </c>
      <c r="C78" s="74">
        <f>F78</f>
        <v>0</v>
      </c>
      <c r="D78" s="75"/>
      <c r="E78" s="75">
        <f>SUM(B80:F80)</f>
        <v>0</v>
      </c>
      <c r="F78" s="76">
        <f>E78/G80</f>
        <v>0</v>
      </c>
      <c r="G78" s="77"/>
    </row>
    <row r="79" spans="1:11" ht="16" x14ac:dyDescent="0.2">
      <c r="A79" s="28"/>
      <c r="B79" s="78">
        <f t="shared" ref="B79:G79" si="2">SUM(B56:B65)</f>
        <v>0</v>
      </c>
      <c r="C79" s="78">
        <f t="shared" si="2"/>
        <v>0</v>
      </c>
      <c r="D79" s="78">
        <f t="shared" si="2"/>
        <v>0</v>
      </c>
      <c r="E79" s="78">
        <f t="shared" si="2"/>
        <v>0</v>
      </c>
      <c r="F79" s="78">
        <f t="shared" si="2"/>
        <v>0</v>
      </c>
      <c r="G79" s="78">
        <f t="shared" si="2"/>
        <v>0</v>
      </c>
    </row>
    <row r="80" spans="1:11" ht="17" thickBot="1" x14ac:dyDescent="0.25">
      <c r="A80" s="28"/>
      <c r="B80" s="79">
        <f>B79</f>
        <v>0</v>
      </c>
      <c r="C80" s="80">
        <f>C79*2</f>
        <v>0</v>
      </c>
      <c r="D80" s="80">
        <f>D79*3</f>
        <v>0</v>
      </c>
      <c r="E80" s="80">
        <f>E79*4</f>
        <v>0</v>
      </c>
      <c r="F80" s="81">
        <f>F79*5</f>
        <v>0</v>
      </c>
      <c r="G80" s="83">
        <f>3-G79</f>
        <v>3</v>
      </c>
    </row>
  </sheetData>
  <mergeCells count="16">
    <mergeCell ref="A48:G48"/>
    <mergeCell ref="A54:G54"/>
    <mergeCell ref="A58:G58"/>
    <mergeCell ref="A40:G40"/>
    <mergeCell ref="A62:G62"/>
    <mergeCell ref="A4:G4"/>
    <mergeCell ref="A14:G14"/>
    <mergeCell ref="A29:G29"/>
    <mergeCell ref="A30:G30"/>
    <mergeCell ref="A31:G31"/>
    <mergeCell ref="A36:G36"/>
    <mergeCell ref="A44:G44"/>
    <mergeCell ref="A32:G32"/>
    <mergeCell ref="A18:G18"/>
    <mergeCell ref="A22:G22"/>
    <mergeCell ref="A26:G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C5EF1-DFC6-4BD2-AE9F-A0B5EE5EC462}">
  <dimension ref="A1:L49"/>
  <sheetViews>
    <sheetView zoomScale="65" zoomScaleNormal="65" workbookViewId="0">
      <selection activeCell="B8" sqref="B8"/>
    </sheetView>
  </sheetViews>
  <sheetFormatPr baseColWidth="10" defaultColWidth="8.83203125" defaultRowHeight="15" x14ac:dyDescent="0.2"/>
  <cols>
    <col min="1" max="1" width="16.83203125" customWidth="1"/>
    <col min="2" max="6" width="40.83203125" customWidth="1"/>
    <col min="7" max="7" width="23.33203125" customWidth="1"/>
    <col min="8" max="9" width="33" customWidth="1"/>
  </cols>
  <sheetData>
    <row r="1" spans="1:12" ht="16" x14ac:dyDescent="0.2">
      <c r="A1" s="28"/>
      <c r="B1" s="28"/>
      <c r="C1" s="28"/>
      <c r="D1" s="28"/>
      <c r="E1" s="28"/>
      <c r="F1" s="28"/>
      <c r="G1" s="28"/>
      <c r="H1" s="28"/>
      <c r="I1" s="28"/>
    </row>
    <row r="2" spans="1:12" ht="19" x14ac:dyDescent="0.25">
      <c r="A2" s="42" t="s">
        <v>292</v>
      </c>
      <c r="B2" s="28"/>
      <c r="C2" s="28"/>
      <c r="D2" s="28"/>
      <c r="E2" s="28"/>
      <c r="F2" s="28"/>
      <c r="G2" s="28"/>
      <c r="H2" s="28"/>
      <c r="I2" s="28"/>
    </row>
    <row r="3" spans="1:12" ht="16" x14ac:dyDescent="0.2">
      <c r="A3" s="28"/>
      <c r="B3" s="28"/>
      <c r="C3" s="28"/>
      <c r="D3" s="28"/>
      <c r="E3" s="28"/>
      <c r="F3" s="28"/>
      <c r="G3" s="28"/>
      <c r="H3" s="28"/>
      <c r="I3" s="28"/>
    </row>
    <row r="4" spans="1:12" ht="18.5" customHeight="1" x14ac:dyDescent="0.25">
      <c r="A4" s="184" t="s">
        <v>293</v>
      </c>
      <c r="B4" s="181"/>
      <c r="C4" s="181"/>
      <c r="D4" s="181"/>
      <c r="E4" s="181"/>
      <c r="F4" s="181"/>
      <c r="G4" s="181"/>
      <c r="H4" s="28"/>
      <c r="I4" s="28"/>
    </row>
    <row r="5" spans="1:12" s="20" customFormat="1" ht="16" x14ac:dyDescent="0.2">
      <c r="A5" s="28"/>
      <c r="B5" s="28"/>
      <c r="C5" s="28"/>
      <c r="D5" s="28"/>
      <c r="E5" s="28"/>
      <c r="F5" s="28"/>
      <c r="G5" s="28"/>
      <c r="H5" s="28"/>
      <c r="I5" s="28"/>
      <c r="J5" s="28"/>
      <c r="K5" s="28"/>
      <c r="L5" s="28"/>
    </row>
    <row r="6" spans="1:12" ht="20" thickBot="1" x14ac:dyDescent="0.3">
      <c r="A6" s="174" t="s">
        <v>294</v>
      </c>
      <c r="B6" s="175"/>
      <c r="C6" s="175"/>
      <c r="D6" s="175"/>
      <c r="E6" s="175"/>
      <c r="F6" s="175"/>
      <c r="G6" s="175"/>
      <c r="H6" s="28"/>
      <c r="I6" s="28"/>
    </row>
    <row r="7" spans="1:12" s="20" customFormat="1" ht="319.5" customHeight="1" x14ac:dyDescent="0.2">
      <c r="A7" s="118" t="s">
        <v>130</v>
      </c>
      <c r="B7" s="33" t="s">
        <v>295</v>
      </c>
      <c r="C7" s="33" t="s">
        <v>296</v>
      </c>
      <c r="D7" s="33" t="s">
        <v>297</v>
      </c>
      <c r="E7" s="33" t="s">
        <v>298</v>
      </c>
      <c r="F7" s="33" t="s">
        <v>299</v>
      </c>
      <c r="G7" s="29"/>
      <c r="H7" s="117"/>
      <c r="I7" s="69"/>
    </row>
    <row r="8" spans="1:12" ht="17" thickBot="1" x14ac:dyDescent="0.25">
      <c r="A8" s="30" t="s">
        <v>136</v>
      </c>
      <c r="B8" s="73"/>
      <c r="C8" s="73"/>
      <c r="D8" s="73"/>
      <c r="E8" s="73"/>
      <c r="F8" s="73"/>
      <c r="G8" s="32"/>
      <c r="H8" s="28"/>
      <c r="I8" s="35"/>
    </row>
    <row r="9" spans="1:12" ht="16" x14ac:dyDescent="0.2">
      <c r="A9" s="28"/>
      <c r="B9" s="35"/>
      <c r="C9" s="35"/>
      <c r="D9" s="35"/>
      <c r="E9" s="35"/>
      <c r="F9" s="38"/>
      <c r="G9" s="28"/>
      <c r="H9" s="28"/>
      <c r="I9" s="28"/>
    </row>
    <row r="10" spans="1:12" ht="20" thickBot="1" x14ac:dyDescent="0.25">
      <c r="A10" s="91" t="s">
        <v>300</v>
      </c>
      <c r="B10" s="39"/>
      <c r="C10" s="39"/>
      <c r="D10" s="39"/>
      <c r="E10" s="39"/>
      <c r="F10" s="39"/>
      <c r="G10" s="39"/>
      <c r="H10" s="39"/>
      <c r="I10" s="39"/>
    </row>
    <row r="11" spans="1:12" s="20" customFormat="1" ht="409" customHeight="1" x14ac:dyDescent="0.2">
      <c r="A11" s="146"/>
      <c r="B11" s="33" t="s">
        <v>301</v>
      </c>
      <c r="C11" s="33" t="s">
        <v>302</v>
      </c>
      <c r="D11" s="33" t="s">
        <v>303</v>
      </c>
      <c r="E11" s="33" t="s">
        <v>304</v>
      </c>
      <c r="F11" s="33" t="s">
        <v>305</v>
      </c>
      <c r="G11" s="71" t="s">
        <v>306</v>
      </c>
      <c r="H11" s="85"/>
      <c r="I11" s="72"/>
    </row>
    <row r="12" spans="1:12" ht="17" thickBot="1" x14ac:dyDescent="0.25">
      <c r="A12" s="30" t="s">
        <v>136</v>
      </c>
      <c r="B12" s="31"/>
      <c r="C12" s="31"/>
      <c r="D12" s="31"/>
      <c r="E12" s="31"/>
      <c r="F12" s="31"/>
      <c r="G12" s="32"/>
      <c r="H12" s="39"/>
      <c r="I12" s="39"/>
    </row>
    <row r="13" spans="1:12" ht="16" x14ac:dyDescent="0.2">
      <c r="A13" s="39"/>
      <c r="B13" s="39"/>
      <c r="C13" s="39"/>
      <c r="D13" s="39"/>
      <c r="E13" s="39"/>
      <c r="F13" s="39"/>
      <c r="G13" s="39"/>
      <c r="H13" s="39"/>
      <c r="I13" s="39"/>
    </row>
    <row r="14" spans="1:12" ht="20" thickBot="1" x14ac:dyDescent="0.3">
      <c r="A14" s="174" t="s">
        <v>307</v>
      </c>
      <c r="B14" s="175"/>
      <c r="C14" s="175"/>
      <c r="D14" s="175"/>
      <c r="E14" s="175"/>
      <c r="F14" s="175"/>
      <c r="G14" s="175"/>
      <c r="H14" s="28"/>
      <c r="I14" s="28"/>
    </row>
    <row r="15" spans="1:12" ht="409" customHeight="1" x14ac:dyDescent="0.2">
      <c r="A15" s="118" t="s">
        <v>130</v>
      </c>
      <c r="B15" s="34" t="s">
        <v>308</v>
      </c>
      <c r="C15" s="33" t="s">
        <v>309</v>
      </c>
      <c r="D15" s="33" t="s">
        <v>310</v>
      </c>
      <c r="E15" s="33" t="s">
        <v>311</v>
      </c>
      <c r="F15" s="33" t="s">
        <v>312</v>
      </c>
      <c r="G15" s="122" t="s">
        <v>306</v>
      </c>
      <c r="H15" s="28"/>
      <c r="I15" s="28"/>
    </row>
    <row r="16" spans="1:12" ht="17" thickBot="1" x14ac:dyDescent="0.25">
      <c r="A16" s="30" t="s">
        <v>136</v>
      </c>
      <c r="B16" s="73"/>
      <c r="C16" s="73"/>
      <c r="D16" s="73"/>
      <c r="E16" s="73"/>
      <c r="F16" s="73"/>
      <c r="G16" s="32"/>
      <c r="H16" s="28"/>
      <c r="I16" s="28"/>
    </row>
    <row r="17" spans="1:9" ht="16" x14ac:dyDescent="0.2">
      <c r="A17" s="39"/>
      <c r="B17" s="39"/>
      <c r="C17" s="39"/>
      <c r="D17" s="39"/>
      <c r="E17" s="39"/>
      <c r="F17" s="39"/>
      <c r="G17" s="39"/>
      <c r="H17" s="39"/>
      <c r="I17" s="39"/>
    </row>
    <row r="18" spans="1:9" ht="19" x14ac:dyDescent="0.25">
      <c r="A18" s="68" t="s">
        <v>313</v>
      </c>
      <c r="B18" s="28"/>
      <c r="C18" s="28"/>
      <c r="D18" s="28"/>
      <c r="E18" s="28"/>
      <c r="F18" s="28"/>
      <c r="G18" s="28"/>
      <c r="H18" s="28"/>
      <c r="I18" s="28"/>
    </row>
    <row r="19" spans="1:9" ht="16" x14ac:dyDescent="0.2">
      <c r="A19" s="84"/>
      <c r="B19" s="28"/>
      <c r="C19" s="28"/>
      <c r="D19" s="28"/>
      <c r="E19" s="28"/>
      <c r="F19" s="28"/>
      <c r="G19" s="28"/>
      <c r="H19" s="28"/>
      <c r="I19" s="28"/>
    </row>
    <row r="20" spans="1:9" ht="20" thickBot="1" x14ac:dyDescent="0.3">
      <c r="A20" s="176" t="s">
        <v>314</v>
      </c>
      <c r="B20" s="177"/>
      <c r="C20" s="177"/>
      <c r="D20" s="177"/>
      <c r="E20" s="177"/>
      <c r="F20" s="177"/>
      <c r="G20" s="177"/>
      <c r="H20" s="39"/>
      <c r="I20" s="39"/>
    </row>
    <row r="21" spans="1:9" ht="258" customHeight="1" x14ac:dyDescent="0.2">
      <c r="A21" s="118" t="s">
        <v>130</v>
      </c>
      <c r="B21" s="33" t="s">
        <v>315</v>
      </c>
      <c r="C21" s="33" t="s">
        <v>316</v>
      </c>
      <c r="D21" s="33" t="s">
        <v>317</v>
      </c>
      <c r="E21" s="33" t="s">
        <v>318</v>
      </c>
      <c r="F21" s="33" t="s">
        <v>319</v>
      </c>
      <c r="G21" s="162" t="s">
        <v>320</v>
      </c>
      <c r="H21" s="38"/>
      <c r="I21" s="28"/>
    </row>
    <row r="22" spans="1:9" ht="17" thickBot="1" x14ac:dyDescent="0.25">
      <c r="A22" s="30" t="s">
        <v>136</v>
      </c>
      <c r="B22" s="31"/>
      <c r="C22" s="31"/>
      <c r="D22" s="31"/>
      <c r="E22" s="31"/>
      <c r="F22" s="31"/>
      <c r="G22" s="32"/>
      <c r="H22" s="39"/>
      <c r="I22" s="39"/>
    </row>
    <row r="23" spans="1:9" ht="16" x14ac:dyDescent="0.2">
      <c r="A23" s="39"/>
      <c r="B23" s="39"/>
      <c r="C23" s="39"/>
      <c r="D23" s="39"/>
      <c r="E23" s="39"/>
      <c r="F23" s="39"/>
      <c r="G23" s="39"/>
      <c r="H23" s="38"/>
    </row>
    <row r="24" spans="1:9" ht="19" x14ac:dyDescent="0.25">
      <c r="A24" s="68" t="s">
        <v>321</v>
      </c>
      <c r="B24" s="39"/>
      <c r="C24" s="39"/>
      <c r="D24" s="39"/>
      <c r="E24" s="39"/>
      <c r="F24" s="39"/>
      <c r="G24" s="39"/>
      <c r="H24" s="38"/>
      <c r="I24" s="28"/>
    </row>
    <row r="25" spans="1:9" ht="16" x14ac:dyDescent="0.2">
      <c r="A25" s="28"/>
      <c r="B25" s="28"/>
      <c r="C25" s="28"/>
      <c r="D25" s="28"/>
      <c r="E25" s="28"/>
      <c r="F25" s="28"/>
      <c r="G25" s="28"/>
      <c r="H25" s="28"/>
      <c r="I25" s="28"/>
    </row>
    <row r="26" spans="1:9" ht="20" thickBot="1" x14ac:dyDescent="0.3">
      <c r="A26" s="176" t="s">
        <v>322</v>
      </c>
      <c r="B26" s="177"/>
      <c r="C26" s="177"/>
      <c r="D26" s="177"/>
      <c r="E26" s="177"/>
      <c r="F26" s="177"/>
      <c r="G26" s="177"/>
      <c r="H26" s="28"/>
      <c r="I26" s="28"/>
    </row>
    <row r="27" spans="1:9" ht="200.25" customHeight="1" x14ac:dyDescent="0.2">
      <c r="A27" s="118" t="s">
        <v>130</v>
      </c>
      <c r="B27" s="33" t="s">
        <v>323</v>
      </c>
      <c r="C27" s="33" t="s">
        <v>324</v>
      </c>
      <c r="D27" s="33" t="s">
        <v>325</v>
      </c>
      <c r="E27" s="33" t="s">
        <v>326</v>
      </c>
      <c r="F27" s="33" t="s">
        <v>327</v>
      </c>
      <c r="G27" s="29"/>
      <c r="H27" s="89"/>
      <c r="I27" s="28"/>
    </row>
    <row r="28" spans="1:9" ht="17" thickBot="1" x14ac:dyDescent="0.25">
      <c r="A28" s="30" t="s">
        <v>136</v>
      </c>
      <c r="B28" s="31"/>
      <c r="C28" s="31"/>
      <c r="D28" s="31"/>
      <c r="E28" s="31"/>
      <c r="F28" s="31"/>
      <c r="G28" s="32"/>
      <c r="H28" s="28"/>
      <c r="I28" s="28"/>
    </row>
    <row r="29" spans="1:9" ht="16" x14ac:dyDescent="0.2">
      <c r="A29" s="28"/>
      <c r="B29" s="28"/>
      <c r="C29" s="28"/>
      <c r="D29" s="28"/>
      <c r="E29" s="28"/>
      <c r="F29" s="28"/>
      <c r="G29" s="28"/>
      <c r="H29" s="28"/>
      <c r="I29" s="28"/>
    </row>
    <row r="30" spans="1:9" ht="20" thickBot="1" x14ac:dyDescent="0.3">
      <c r="A30" s="176" t="s">
        <v>322</v>
      </c>
      <c r="B30" s="177"/>
      <c r="C30" s="177"/>
      <c r="D30" s="177"/>
      <c r="E30" s="177"/>
      <c r="F30" s="177"/>
      <c r="G30" s="177"/>
      <c r="H30" s="28"/>
      <c r="I30" s="28"/>
    </row>
    <row r="31" spans="1:9" ht="315" customHeight="1" x14ac:dyDescent="0.2">
      <c r="A31" s="118" t="s">
        <v>130</v>
      </c>
      <c r="B31" s="147" t="s">
        <v>328</v>
      </c>
      <c r="C31" s="129" t="s">
        <v>329</v>
      </c>
      <c r="D31" s="147" t="s">
        <v>330</v>
      </c>
      <c r="E31" s="129" t="s">
        <v>331</v>
      </c>
      <c r="F31" s="33" t="s">
        <v>332</v>
      </c>
      <c r="G31" s="29"/>
      <c r="H31" s="38"/>
      <c r="I31" s="28"/>
    </row>
    <row r="32" spans="1:9" ht="17" thickBot="1" x14ac:dyDescent="0.25">
      <c r="A32" s="30" t="s">
        <v>136</v>
      </c>
      <c r="B32" s="31"/>
      <c r="C32" s="31"/>
      <c r="D32" s="31"/>
      <c r="E32" s="31"/>
      <c r="F32" s="31"/>
      <c r="G32" s="32"/>
      <c r="H32" s="28"/>
      <c r="I32" s="28"/>
    </row>
    <row r="33" spans="1:9" ht="16" x14ac:dyDescent="0.2">
      <c r="A33" s="40"/>
      <c r="B33" s="39"/>
      <c r="C33" s="39"/>
      <c r="D33" s="39"/>
      <c r="E33" s="39"/>
      <c r="F33" s="39"/>
      <c r="G33" s="39"/>
      <c r="H33" s="28"/>
      <c r="I33" s="28"/>
    </row>
    <row r="34" spans="1:9" ht="16" x14ac:dyDescent="0.2">
      <c r="A34" s="40"/>
      <c r="B34" s="39"/>
      <c r="C34" s="39"/>
      <c r="D34" s="39"/>
      <c r="E34" s="39"/>
      <c r="F34" s="39"/>
      <c r="G34" s="39"/>
      <c r="H34" s="28"/>
      <c r="I34" s="28"/>
    </row>
    <row r="35" spans="1:9" ht="17" thickBot="1" x14ac:dyDescent="0.25">
      <c r="A35" s="28"/>
      <c r="B35" s="28"/>
      <c r="C35" s="28"/>
      <c r="D35" s="28"/>
      <c r="E35" s="28"/>
      <c r="F35" s="28"/>
      <c r="G35" s="28"/>
      <c r="H35" s="28"/>
      <c r="I35" s="28"/>
    </row>
    <row r="36" spans="1:9" ht="17" thickBot="1" x14ac:dyDescent="0.25">
      <c r="A36" s="28"/>
      <c r="B36" s="166" t="s">
        <v>113</v>
      </c>
      <c r="C36" s="74">
        <f>F36</f>
        <v>0</v>
      </c>
      <c r="D36" s="75"/>
      <c r="E36" s="75">
        <f>SUM(B38:F38)</f>
        <v>0</v>
      </c>
      <c r="F36" s="76">
        <f>E36/G38</f>
        <v>0</v>
      </c>
      <c r="G36" s="77"/>
      <c r="H36" s="28"/>
      <c r="I36" s="28"/>
    </row>
    <row r="37" spans="1:9" ht="16" x14ac:dyDescent="0.2">
      <c r="A37" s="28"/>
      <c r="B37" s="78">
        <f t="shared" ref="B37:G37" si="0">SUM(B7:B17)</f>
        <v>0</v>
      </c>
      <c r="C37" s="78">
        <f t="shared" si="0"/>
        <v>0</v>
      </c>
      <c r="D37" s="78">
        <f t="shared" si="0"/>
        <v>0</v>
      </c>
      <c r="E37" s="78">
        <f t="shared" si="0"/>
        <v>0</v>
      </c>
      <c r="F37" s="78">
        <f t="shared" si="0"/>
        <v>0</v>
      </c>
      <c r="G37" s="78">
        <f t="shared" si="0"/>
        <v>0</v>
      </c>
      <c r="H37" s="28"/>
      <c r="I37" s="28"/>
    </row>
    <row r="38" spans="1:9" ht="17" thickBot="1" x14ac:dyDescent="0.25">
      <c r="A38" s="28"/>
      <c r="B38" s="79">
        <f>B37</f>
        <v>0</v>
      </c>
      <c r="C38" s="80">
        <f>C37*2</f>
        <v>0</v>
      </c>
      <c r="D38" s="80">
        <f>D37*3</f>
        <v>0</v>
      </c>
      <c r="E38" s="80">
        <f>E37*4</f>
        <v>0</v>
      </c>
      <c r="F38" s="81">
        <f>F37*5</f>
        <v>0</v>
      </c>
      <c r="G38" s="81">
        <f>3-G37</f>
        <v>3</v>
      </c>
      <c r="H38" s="28"/>
      <c r="I38" s="28"/>
    </row>
    <row r="39" spans="1:9" ht="17" thickBot="1" x14ac:dyDescent="0.25">
      <c r="A39" s="28"/>
      <c r="B39" s="28"/>
      <c r="C39" s="28"/>
      <c r="D39" s="28"/>
      <c r="E39" s="28"/>
      <c r="F39" s="28"/>
      <c r="G39" s="28"/>
      <c r="H39" s="28"/>
      <c r="I39" s="28"/>
    </row>
    <row r="40" spans="1:9" ht="17" thickBot="1" x14ac:dyDescent="0.25">
      <c r="A40" s="28"/>
      <c r="B40" s="166" t="s">
        <v>114</v>
      </c>
      <c r="C40" s="74">
        <f>F40</f>
        <v>0</v>
      </c>
      <c r="D40" s="75"/>
      <c r="E40" s="75">
        <f>SUM(B42:F42)</f>
        <v>0</v>
      </c>
      <c r="F40" s="76">
        <f>E40/G42</f>
        <v>0</v>
      </c>
      <c r="G40" s="77"/>
      <c r="H40" s="28"/>
      <c r="I40" s="28"/>
    </row>
    <row r="41" spans="1:9" ht="16" x14ac:dyDescent="0.2">
      <c r="A41" s="28"/>
      <c r="B41" s="78">
        <f>B22</f>
        <v>0</v>
      </c>
      <c r="C41" s="78">
        <f>C22</f>
        <v>0</v>
      </c>
      <c r="D41" s="78">
        <f>D22</f>
        <v>0</v>
      </c>
      <c r="E41" s="78">
        <f>E22</f>
        <v>0</v>
      </c>
      <c r="F41" s="78">
        <f>F22</f>
        <v>0</v>
      </c>
      <c r="G41" s="82">
        <f>SUM(G20:G23)</f>
        <v>0</v>
      </c>
      <c r="H41" s="28"/>
      <c r="I41" s="28"/>
    </row>
    <row r="42" spans="1:9" ht="17" thickBot="1" x14ac:dyDescent="0.25">
      <c r="A42" s="28"/>
      <c r="B42" s="79">
        <f>B41</f>
        <v>0</v>
      </c>
      <c r="C42" s="80">
        <f>C41*2</f>
        <v>0</v>
      </c>
      <c r="D42" s="80">
        <f>D41*3</f>
        <v>0</v>
      </c>
      <c r="E42" s="80">
        <f>E41*4</f>
        <v>0</v>
      </c>
      <c r="F42" s="81">
        <f>F41*5</f>
        <v>0</v>
      </c>
      <c r="G42" s="81">
        <f>1-G41</f>
        <v>1</v>
      </c>
      <c r="H42" s="28"/>
      <c r="I42" s="28"/>
    </row>
    <row r="43" spans="1:9" ht="17" thickBot="1" x14ac:dyDescent="0.25">
      <c r="A43" s="28"/>
      <c r="B43" s="28"/>
      <c r="C43" s="28"/>
      <c r="D43" s="28"/>
      <c r="E43" s="28"/>
      <c r="F43" s="28"/>
      <c r="G43" s="28"/>
      <c r="H43" s="28"/>
      <c r="I43" s="28"/>
    </row>
    <row r="44" spans="1:9" ht="17" thickBot="1" x14ac:dyDescent="0.25">
      <c r="A44" s="28"/>
      <c r="B44" s="166" t="s">
        <v>115</v>
      </c>
      <c r="C44" s="74">
        <f>F44</f>
        <v>0</v>
      </c>
      <c r="D44" s="75"/>
      <c r="E44" s="75">
        <f>SUM(B46:F46)</f>
        <v>0</v>
      </c>
      <c r="F44" s="76">
        <f>E44/G46</f>
        <v>0</v>
      </c>
      <c r="G44" s="77"/>
      <c r="H44" s="28"/>
      <c r="I44" s="28"/>
    </row>
    <row r="45" spans="1:9" ht="16" x14ac:dyDescent="0.2">
      <c r="A45" s="28"/>
      <c r="B45" s="78">
        <f t="shared" ref="B45:G45" si="1">SUM(B28:B32)</f>
        <v>0</v>
      </c>
      <c r="C45" s="78">
        <f t="shared" si="1"/>
        <v>0</v>
      </c>
      <c r="D45" s="78">
        <f t="shared" si="1"/>
        <v>0</v>
      </c>
      <c r="E45" s="78">
        <f t="shared" si="1"/>
        <v>0</v>
      </c>
      <c r="F45" s="78">
        <f t="shared" si="1"/>
        <v>0</v>
      </c>
      <c r="G45" s="78">
        <f t="shared" si="1"/>
        <v>0</v>
      </c>
      <c r="H45" s="28"/>
      <c r="I45" s="28"/>
    </row>
    <row r="46" spans="1:9" ht="17" thickBot="1" x14ac:dyDescent="0.25">
      <c r="A46" s="28"/>
      <c r="B46" s="79">
        <f>B45</f>
        <v>0</v>
      </c>
      <c r="C46" s="80">
        <f>C45*2</f>
        <v>0</v>
      </c>
      <c r="D46" s="80">
        <f>D45*3</f>
        <v>0</v>
      </c>
      <c r="E46" s="80">
        <f>E45*4</f>
        <v>0</v>
      </c>
      <c r="F46" s="81">
        <f>F45*5</f>
        <v>0</v>
      </c>
      <c r="G46" s="83">
        <f>2-G45</f>
        <v>2</v>
      </c>
    </row>
    <row r="47" spans="1:9" ht="16" x14ac:dyDescent="0.2">
      <c r="A47" s="28"/>
      <c r="B47" s="28"/>
      <c r="C47" s="28"/>
      <c r="D47" s="28"/>
      <c r="E47" s="28"/>
      <c r="F47" s="28"/>
      <c r="G47" s="28"/>
    </row>
    <row r="48" spans="1:9" ht="16" x14ac:dyDescent="0.2">
      <c r="A48" s="28"/>
      <c r="B48" s="28"/>
      <c r="C48" s="28"/>
      <c r="D48" s="28"/>
      <c r="E48" s="28"/>
      <c r="F48" s="28"/>
      <c r="G48" s="28"/>
    </row>
    <row r="49" spans="1:7" ht="16" x14ac:dyDescent="0.2">
      <c r="A49" s="28"/>
      <c r="B49" s="28"/>
      <c r="C49" s="28"/>
      <c r="D49" s="43"/>
      <c r="E49" s="28"/>
      <c r="F49" s="28"/>
      <c r="G49" s="28"/>
    </row>
  </sheetData>
  <mergeCells count="6">
    <mergeCell ref="A26:G26"/>
    <mergeCell ref="A30:G30"/>
    <mergeCell ref="A4:G4"/>
    <mergeCell ref="A6:G6"/>
    <mergeCell ref="A14:G14"/>
    <mergeCell ref="A20:G2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E664-C604-4421-87D1-4A0CA4458EA2}">
  <dimension ref="A1:L55"/>
  <sheetViews>
    <sheetView zoomScale="65" zoomScaleNormal="65" workbookViewId="0">
      <selection activeCell="A3" sqref="A3"/>
    </sheetView>
  </sheetViews>
  <sheetFormatPr baseColWidth="10" defaultColWidth="8.83203125" defaultRowHeight="15" x14ac:dyDescent="0.2"/>
  <cols>
    <col min="1" max="1" width="16.83203125" customWidth="1"/>
    <col min="2" max="6" width="40.83203125" customWidth="1"/>
    <col min="8" max="8" width="33" customWidth="1"/>
    <col min="9" max="9" width="30" customWidth="1"/>
  </cols>
  <sheetData>
    <row r="1" spans="1:12" ht="16" x14ac:dyDescent="0.2">
      <c r="A1" s="28"/>
      <c r="B1" s="28"/>
      <c r="C1" s="28"/>
      <c r="D1" s="28"/>
      <c r="E1" s="28"/>
      <c r="F1" s="28"/>
      <c r="G1" s="28"/>
      <c r="H1" s="28"/>
    </row>
    <row r="2" spans="1:12" ht="19" x14ac:dyDescent="0.25">
      <c r="A2" s="67" t="s">
        <v>333</v>
      </c>
      <c r="B2" s="28"/>
      <c r="C2" s="28"/>
      <c r="D2" s="28"/>
      <c r="E2" s="28"/>
      <c r="F2" s="28"/>
      <c r="G2" s="28"/>
      <c r="H2" s="28"/>
    </row>
    <row r="3" spans="1:12" ht="16" x14ac:dyDescent="0.2">
      <c r="A3" s="28"/>
      <c r="B3" s="28"/>
      <c r="C3" s="28"/>
      <c r="D3" s="28"/>
      <c r="E3" s="28"/>
      <c r="F3" s="28"/>
      <c r="G3" s="28"/>
      <c r="H3" s="28"/>
    </row>
    <row r="4" spans="1:12" s="9" customFormat="1" ht="19" x14ac:dyDescent="0.25">
      <c r="A4" s="68" t="s">
        <v>334</v>
      </c>
      <c r="B4" s="28"/>
      <c r="C4" s="28"/>
      <c r="D4" s="28"/>
      <c r="E4" s="28"/>
      <c r="F4" s="28"/>
      <c r="G4" s="28"/>
      <c r="H4" s="28"/>
    </row>
    <row r="5" spans="1:12" s="20" customFormat="1" ht="16" x14ac:dyDescent="0.2">
      <c r="A5" s="28"/>
      <c r="B5" s="28"/>
      <c r="C5" s="28"/>
      <c r="D5" s="28"/>
      <c r="E5" s="28"/>
      <c r="F5" s="28"/>
      <c r="G5" s="28"/>
      <c r="H5" s="28"/>
      <c r="I5" s="28"/>
      <c r="J5" s="28"/>
      <c r="K5" s="28"/>
      <c r="L5" s="28"/>
    </row>
    <row r="6" spans="1:12" ht="20" thickBot="1" x14ac:dyDescent="0.3">
      <c r="A6" s="176" t="s">
        <v>334</v>
      </c>
      <c r="B6" s="177"/>
      <c r="C6" s="177"/>
      <c r="D6" s="177"/>
      <c r="E6" s="177"/>
      <c r="F6" s="177"/>
      <c r="G6" s="177"/>
      <c r="H6" s="28"/>
    </row>
    <row r="7" spans="1:12" s="20" customFormat="1" ht="228" customHeight="1" x14ac:dyDescent="0.2">
      <c r="A7" s="118" t="s">
        <v>130</v>
      </c>
      <c r="B7" s="33" t="s">
        <v>335</v>
      </c>
      <c r="C7" s="33" t="s">
        <v>336</v>
      </c>
      <c r="D7" s="33" t="s">
        <v>337</v>
      </c>
      <c r="E7" s="33" t="s">
        <v>338</v>
      </c>
      <c r="F7" s="128" t="s">
        <v>339</v>
      </c>
      <c r="G7" s="29" t="s">
        <v>0</v>
      </c>
      <c r="H7" s="38"/>
      <c r="I7" s="90"/>
    </row>
    <row r="8" spans="1:12" ht="17" thickBot="1" x14ac:dyDescent="0.25">
      <c r="A8" s="30" t="s">
        <v>136</v>
      </c>
      <c r="B8" s="73"/>
      <c r="C8" s="73"/>
      <c r="D8" s="73"/>
      <c r="E8" s="73"/>
      <c r="F8" s="73"/>
      <c r="G8" s="32"/>
      <c r="H8" s="28"/>
    </row>
    <row r="9" spans="1:12" s="20" customFormat="1" ht="16" x14ac:dyDescent="0.2">
      <c r="A9" s="40"/>
      <c r="B9" s="35"/>
      <c r="C9" s="35"/>
      <c r="D9" s="35"/>
      <c r="E9" s="35"/>
      <c r="F9" s="38"/>
      <c r="G9" s="28"/>
      <c r="H9" s="28"/>
    </row>
    <row r="10" spans="1:12" ht="20" thickBot="1" x14ac:dyDescent="0.3">
      <c r="A10" s="174" t="s">
        <v>334</v>
      </c>
      <c r="B10" s="175"/>
      <c r="C10" s="175"/>
      <c r="D10" s="175"/>
      <c r="E10" s="175"/>
      <c r="F10" s="175"/>
      <c r="G10" s="175"/>
      <c r="H10" s="28"/>
    </row>
    <row r="11" spans="1:12" ht="255" customHeight="1" x14ac:dyDescent="0.2">
      <c r="A11" s="118" t="s">
        <v>130</v>
      </c>
      <c r="B11" s="33" t="s">
        <v>340</v>
      </c>
      <c r="C11" s="33" t="s">
        <v>341</v>
      </c>
      <c r="D11" s="33" t="s">
        <v>342</v>
      </c>
      <c r="E11" s="33" t="s">
        <v>343</v>
      </c>
      <c r="F11" s="33" t="s">
        <v>344</v>
      </c>
      <c r="G11" s="29" t="s">
        <v>0</v>
      </c>
      <c r="H11" s="38"/>
      <c r="I11" s="27"/>
    </row>
    <row r="12" spans="1:12" s="20" customFormat="1" ht="17" thickBot="1" x14ac:dyDescent="0.25">
      <c r="A12" s="30" t="s">
        <v>136</v>
      </c>
      <c r="B12" s="73"/>
      <c r="C12" s="73"/>
      <c r="D12" s="73"/>
      <c r="E12" s="73"/>
      <c r="F12" s="73"/>
      <c r="G12" s="32"/>
      <c r="H12" s="28"/>
    </row>
    <row r="13" spans="1:12" ht="16" x14ac:dyDescent="0.2">
      <c r="A13" s="40"/>
      <c r="B13" s="35"/>
      <c r="C13" s="35"/>
      <c r="D13" s="35"/>
      <c r="E13" s="35"/>
      <c r="F13" s="38"/>
      <c r="G13" s="28"/>
      <c r="H13" s="28"/>
    </row>
    <row r="14" spans="1:12" ht="19" x14ac:dyDescent="0.25">
      <c r="A14" s="181" t="s">
        <v>345</v>
      </c>
      <c r="B14" s="177"/>
      <c r="C14" s="177"/>
      <c r="D14" s="177"/>
      <c r="E14" s="177"/>
      <c r="F14" s="177"/>
      <c r="G14" s="177"/>
      <c r="H14" s="28"/>
    </row>
    <row r="15" spans="1:12" ht="16" x14ac:dyDescent="0.2">
      <c r="A15" s="39"/>
      <c r="B15" s="39"/>
      <c r="C15" s="39"/>
      <c r="D15" s="39"/>
      <c r="E15" s="39"/>
      <c r="F15" s="39"/>
      <c r="G15" s="39"/>
      <c r="H15" s="39"/>
    </row>
    <row r="16" spans="1:12" ht="20" thickBot="1" x14ac:dyDescent="0.3">
      <c r="A16" s="176" t="s">
        <v>346</v>
      </c>
      <c r="B16" s="177"/>
      <c r="C16" s="177"/>
      <c r="D16" s="177"/>
      <c r="E16" s="177"/>
      <c r="F16" s="177"/>
      <c r="G16" s="177"/>
      <c r="H16" s="28"/>
    </row>
    <row r="17" spans="1:9" ht="201.5" customHeight="1" x14ac:dyDescent="0.2">
      <c r="A17" s="118" t="s">
        <v>130</v>
      </c>
      <c r="B17" s="33" t="s">
        <v>347</v>
      </c>
      <c r="C17" s="33" t="s">
        <v>348</v>
      </c>
      <c r="D17" s="33" t="s">
        <v>349</v>
      </c>
      <c r="E17" s="33" t="s">
        <v>350</v>
      </c>
      <c r="F17" s="129" t="s">
        <v>351</v>
      </c>
      <c r="G17" s="130" t="s">
        <v>0</v>
      </c>
      <c r="H17" s="38"/>
      <c r="I17" s="121"/>
    </row>
    <row r="18" spans="1:9" ht="17" thickBot="1" x14ac:dyDescent="0.25">
      <c r="A18" s="30" t="s">
        <v>136</v>
      </c>
      <c r="B18" s="73"/>
      <c r="C18" s="73"/>
      <c r="D18" s="73"/>
      <c r="E18" s="73"/>
      <c r="F18" s="73"/>
      <c r="G18" s="32"/>
      <c r="H18" s="38"/>
    </row>
    <row r="19" spans="1:9" ht="16" x14ac:dyDescent="0.2">
      <c r="A19" s="28"/>
      <c r="B19" s="38"/>
      <c r="C19" s="38"/>
      <c r="D19" s="38"/>
      <c r="E19" s="38"/>
      <c r="F19" s="38"/>
      <c r="G19" s="70"/>
      <c r="H19" s="38"/>
    </row>
    <row r="20" spans="1:9" ht="20" thickBot="1" x14ac:dyDescent="0.3">
      <c r="A20" s="176" t="s">
        <v>346</v>
      </c>
      <c r="B20" s="177"/>
      <c r="C20" s="177"/>
      <c r="D20" s="177"/>
      <c r="E20" s="177"/>
      <c r="F20" s="177"/>
      <c r="G20" s="177"/>
      <c r="H20" s="39"/>
    </row>
    <row r="21" spans="1:9" ht="218.5" customHeight="1" thickBot="1" x14ac:dyDescent="0.25">
      <c r="A21" s="131" t="s">
        <v>130</v>
      </c>
      <c r="B21" s="132" t="s">
        <v>352</v>
      </c>
      <c r="C21" s="132" t="s">
        <v>353</v>
      </c>
      <c r="D21" s="133" t="s">
        <v>354</v>
      </c>
      <c r="E21" s="133" t="s">
        <v>355</v>
      </c>
      <c r="F21" s="163" t="s">
        <v>356</v>
      </c>
      <c r="G21" s="134" t="s">
        <v>0</v>
      </c>
      <c r="H21" s="38"/>
      <c r="I21" s="93"/>
    </row>
    <row r="22" spans="1:9" ht="17" thickBot="1" x14ac:dyDescent="0.25">
      <c r="A22" s="30" t="s">
        <v>136</v>
      </c>
      <c r="B22" s="148"/>
      <c r="C22" s="148"/>
      <c r="D22" s="148"/>
      <c r="E22" s="148"/>
      <c r="F22" s="148"/>
      <c r="G22" s="149"/>
      <c r="H22" s="28"/>
    </row>
    <row r="23" spans="1:9" ht="16" x14ac:dyDescent="0.2">
      <c r="A23" s="28"/>
      <c r="B23" s="38"/>
      <c r="C23" s="38"/>
      <c r="D23" s="38"/>
      <c r="E23" s="38"/>
      <c r="F23" s="38"/>
      <c r="G23" s="28"/>
      <c r="H23" s="28"/>
    </row>
    <row r="24" spans="1:9" ht="19" x14ac:dyDescent="0.25">
      <c r="A24" s="68" t="s">
        <v>357</v>
      </c>
      <c r="B24" s="28"/>
      <c r="C24" s="28"/>
      <c r="D24" s="28"/>
      <c r="E24" s="28"/>
      <c r="F24" s="28"/>
      <c r="G24" s="28"/>
      <c r="H24" s="28"/>
    </row>
    <row r="25" spans="1:9" ht="19" x14ac:dyDescent="0.25">
      <c r="A25" s="68"/>
      <c r="B25" s="28"/>
      <c r="C25" s="28"/>
      <c r="D25" s="28"/>
      <c r="E25" s="28"/>
      <c r="F25" s="28"/>
      <c r="G25" s="28"/>
      <c r="H25" s="28"/>
    </row>
    <row r="26" spans="1:9" ht="20" thickBot="1" x14ac:dyDescent="0.3">
      <c r="A26" s="176" t="s">
        <v>357</v>
      </c>
      <c r="B26" s="177"/>
      <c r="C26" s="177"/>
      <c r="D26" s="177"/>
      <c r="E26" s="177"/>
      <c r="F26" s="177"/>
      <c r="G26" s="177"/>
      <c r="H26" s="28"/>
    </row>
    <row r="27" spans="1:9" ht="187" x14ac:dyDescent="0.2">
      <c r="A27" s="118" t="s">
        <v>130</v>
      </c>
      <c r="B27" s="33" t="s">
        <v>358</v>
      </c>
      <c r="C27" s="33" t="s">
        <v>359</v>
      </c>
      <c r="D27" s="33" t="s">
        <v>360</v>
      </c>
      <c r="E27" s="33" t="s">
        <v>361</v>
      </c>
      <c r="F27" s="33" t="s">
        <v>362</v>
      </c>
      <c r="G27" s="29" t="s">
        <v>0</v>
      </c>
      <c r="H27" s="38"/>
    </row>
    <row r="28" spans="1:9" ht="17" thickBot="1" x14ac:dyDescent="0.25">
      <c r="A28" s="30" t="s">
        <v>136</v>
      </c>
      <c r="B28" s="73"/>
      <c r="C28" s="73"/>
      <c r="D28" s="73"/>
      <c r="E28" s="73"/>
      <c r="F28" s="73"/>
      <c r="G28" s="87"/>
      <c r="H28" s="28"/>
    </row>
    <row r="29" spans="1:9" ht="19" x14ac:dyDescent="0.25">
      <c r="A29" s="68"/>
      <c r="B29" s="28"/>
      <c r="C29" s="28"/>
      <c r="D29" s="28"/>
      <c r="E29" s="28"/>
      <c r="F29" s="28"/>
      <c r="G29" s="28"/>
      <c r="H29" s="28"/>
    </row>
    <row r="30" spans="1:9" ht="20" thickBot="1" x14ac:dyDescent="0.3">
      <c r="A30" s="176" t="s">
        <v>357</v>
      </c>
      <c r="B30" s="177"/>
      <c r="C30" s="177"/>
      <c r="D30" s="177"/>
      <c r="E30" s="177"/>
      <c r="F30" s="177"/>
      <c r="G30" s="177"/>
      <c r="H30" s="28"/>
    </row>
    <row r="31" spans="1:9" ht="190.5" customHeight="1" x14ac:dyDescent="0.2">
      <c r="A31" s="118" t="s">
        <v>130</v>
      </c>
      <c r="B31" s="33" t="s">
        <v>363</v>
      </c>
      <c r="C31" s="33" t="s">
        <v>364</v>
      </c>
      <c r="D31" s="33" t="s">
        <v>365</v>
      </c>
      <c r="E31" s="33" t="s">
        <v>366</v>
      </c>
      <c r="F31" s="33" t="s">
        <v>367</v>
      </c>
      <c r="G31" s="29" t="s">
        <v>0</v>
      </c>
      <c r="H31" s="35"/>
    </row>
    <row r="32" spans="1:9" ht="17" thickBot="1" x14ac:dyDescent="0.25">
      <c r="A32" s="30" t="s">
        <v>136</v>
      </c>
      <c r="B32" s="73"/>
      <c r="C32" s="73"/>
      <c r="D32" s="73"/>
      <c r="E32" s="73"/>
      <c r="F32" s="73"/>
      <c r="G32" s="32"/>
      <c r="H32" s="28"/>
    </row>
    <row r="33" spans="1:8" ht="16" x14ac:dyDescent="0.2">
      <c r="A33" s="39"/>
      <c r="B33" s="39"/>
      <c r="C33" s="39"/>
      <c r="D33" s="39"/>
      <c r="E33" s="39"/>
      <c r="F33" s="39"/>
      <c r="G33" s="39"/>
      <c r="H33" s="39"/>
    </row>
    <row r="34" spans="1:8" ht="20" thickBot="1" x14ac:dyDescent="0.3">
      <c r="A34" s="176" t="s">
        <v>368</v>
      </c>
      <c r="B34" s="177"/>
      <c r="C34" s="177"/>
      <c r="D34" s="177"/>
      <c r="E34" s="177"/>
      <c r="F34" s="177"/>
      <c r="G34" s="177"/>
      <c r="H34" s="28"/>
    </row>
    <row r="35" spans="1:8" ht="234.5" customHeight="1" x14ac:dyDescent="0.2">
      <c r="A35" s="118" t="s">
        <v>130</v>
      </c>
      <c r="B35" s="33" t="s">
        <v>369</v>
      </c>
      <c r="C35" s="33" t="s">
        <v>370</v>
      </c>
      <c r="D35" s="33" t="s">
        <v>371</v>
      </c>
      <c r="E35" s="33" t="s">
        <v>372</v>
      </c>
      <c r="F35" s="33" t="s">
        <v>373</v>
      </c>
      <c r="G35" s="29" t="s">
        <v>0</v>
      </c>
      <c r="H35" s="38"/>
    </row>
    <row r="36" spans="1:8" ht="17" thickBot="1" x14ac:dyDescent="0.25">
      <c r="A36" s="30" t="s">
        <v>136</v>
      </c>
      <c r="B36" s="73"/>
      <c r="C36" s="73"/>
      <c r="D36" s="73"/>
      <c r="E36" s="73"/>
      <c r="F36" s="73"/>
      <c r="G36" s="32"/>
      <c r="H36" s="39"/>
    </row>
    <row r="37" spans="1:8" ht="16" x14ac:dyDescent="0.2">
      <c r="A37" s="39"/>
      <c r="B37" s="39"/>
      <c r="C37" s="39"/>
      <c r="D37" s="39"/>
      <c r="E37" s="39"/>
      <c r="F37" s="39"/>
      <c r="G37" s="39"/>
      <c r="H37" s="39"/>
    </row>
    <row r="38" spans="1:8" ht="16" x14ac:dyDescent="0.2">
      <c r="A38" s="28"/>
      <c r="B38" s="28"/>
      <c r="C38" s="28"/>
      <c r="D38" s="28"/>
      <c r="E38" s="28"/>
      <c r="F38" s="28"/>
      <c r="G38" s="28"/>
      <c r="H38" s="28"/>
    </row>
    <row r="39" spans="1:8" ht="16" x14ac:dyDescent="0.2">
      <c r="A39" s="28"/>
      <c r="B39" s="28"/>
      <c r="C39" s="28"/>
      <c r="D39" s="28"/>
      <c r="E39" s="28"/>
      <c r="F39" s="28"/>
      <c r="G39" s="28"/>
      <c r="H39" s="28"/>
    </row>
    <row r="40" spans="1:8" ht="16" x14ac:dyDescent="0.2">
      <c r="A40" s="28"/>
      <c r="B40" s="28"/>
      <c r="C40" s="28"/>
      <c r="D40" s="28"/>
      <c r="E40" s="28"/>
      <c r="F40" s="28"/>
      <c r="G40" s="28"/>
      <c r="H40" s="28"/>
    </row>
    <row r="41" spans="1:8" ht="16" x14ac:dyDescent="0.2">
      <c r="A41" s="28"/>
      <c r="B41" s="28"/>
      <c r="C41" s="28"/>
      <c r="D41" s="28"/>
      <c r="E41" s="28"/>
      <c r="F41" s="28"/>
      <c r="G41" s="28"/>
      <c r="H41" s="28"/>
    </row>
    <row r="42" spans="1:8" ht="17" thickBot="1" x14ac:dyDescent="0.25">
      <c r="A42" s="28"/>
      <c r="B42" s="28"/>
      <c r="C42" s="28"/>
      <c r="D42" s="28"/>
      <c r="E42" s="28"/>
      <c r="F42" s="28"/>
      <c r="G42" s="28"/>
      <c r="H42" s="28"/>
    </row>
    <row r="43" spans="1:8" ht="17" thickBot="1" x14ac:dyDescent="0.25">
      <c r="A43" s="28"/>
      <c r="B43" s="166" t="s">
        <v>116</v>
      </c>
      <c r="C43" s="74">
        <f>F43</f>
        <v>0</v>
      </c>
      <c r="D43" s="75"/>
      <c r="E43" s="75">
        <f>SUM(B45:F45)</f>
        <v>0</v>
      </c>
      <c r="F43" s="76">
        <f>E43/G45</f>
        <v>0</v>
      </c>
      <c r="G43" s="77"/>
      <c r="H43" s="28"/>
    </row>
    <row r="44" spans="1:8" ht="16" x14ac:dyDescent="0.2">
      <c r="A44" s="28"/>
      <c r="B44" s="78">
        <f t="shared" ref="B44:G44" si="0">SUM(B8:B13)</f>
        <v>0</v>
      </c>
      <c r="C44" s="78">
        <f t="shared" si="0"/>
        <v>0</v>
      </c>
      <c r="D44" s="78">
        <f t="shared" si="0"/>
        <v>0</v>
      </c>
      <c r="E44" s="78">
        <f t="shared" si="0"/>
        <v>0</v>
      </c>
      <c r="F44" s="78">
        <f t="shared" si="0"/>
        <v>0</v>
      </c>
      <c r="G44" s="94">
        <f t="shared" si="0"/>
        <v>0</v>
      </c>
      <c r="H44" s="28"/>
    </row>
    <row r="45" spans="1:8" ht="17" thickBot="1" x14ac:dyDescent="0.25">
      <c r="A45" s="28"/>
      <c r="B45" s="79">
        <f>B44</f>
        <v>0</v>
      </c>
      <c r="C45" s="80">
        <f>C44*2</f>
        <v>0</v>
      </c>
      <c r="D45" s="80">
        <f>D44*3</f>
        <v>0</v>
      </c>
      <c r="E45" s="80">
        <f>E44*4</f>
        <v>0</v>
      </c>
      <c r="F45" s="81">
        <f>F44*5</f>
        <v>0</v>
      </c>
      <c r="G45" s="81">
        <f>2-G44</f>
        <v>2</v>
      </c>
      <c r="H45" s="28"/>
    </row>
    <row r="46" spans="1:8" ht="17" thickBot="1" x14ac:dyDescent="0.25">
      <c r="A46" s="28"/>
      <c r="B46" s="28"/>
      <c r="C46" s="28"/>
      <c r="D46" s="28"/>
      <c r="E46" s="28"/>
      <c r="F46" s="28"/>
      <c r="G46" s="28"/>
      <c r="H46" s="28"/>
    </row>
    <row r="47" spans="1:8" ht="17" thickBot="1" x14ac:dyDescent="0.25">
      <c r="A47" s="28"/>
      <c r="B47" s="166" t="s">
        <v>117</v>
      </c>
      <c r="C47" s="74">
        <f>F47</f>
        <v>0</v>
      </c>
      <c r="D47" s="75"/>
      <c r="E47" s="75">
        <f>SUM(B49:F49)</f>
        <v>0</v>
      </c>
      <c r="F47" s="76">
        <f>E47/G49</f>
        <v>0</v>
      </c>
      <c r="G47" s="77"/>
      <c r="H47" s="28"/>
    </row>
    <row r="48" spans="1:8" ht="16" x14ac:dyDescent="0.2">
      <c r="A48" s="28"/>
      <c r="B48" s="78">
        <f t="shared" ref="B48:G48" si="1">SUM(B18:B22)</f>
        <v>0</v>
      </c>
      <c r="C48" s="78">
        <f t="shared" si="1"/>
        <v>0</v>
      </c>
      <c r="D48" s="78">
        <f t="shared" si="1"/>
        <v>0</v>
      </c>
      <c r="E48" s="78">
        <f t="shared" si="1"/>
        <v>0</v>
      </c>
      <c r="F48" s="78">
        <f t="shared" si="1"/>
        <v>0</v>
      </c>
      <c r="G48" s="78">
        <f t="shared" si="1"/>
        <v>0</v>
      </c>
      <c r="H48" s="28"/>
    </row>
    <row r="49" spans="1:8" ht="17" thickBot="1" x14ac:dyDescent="0.25">
      <c r="A49" s="28"/>
      <c r="B49" s="79">
        <f>B48</f>
        <v>0</v>
      </c>
      <c r="C49" s="80">
        <f>C48*2</f>
        <v>0</v>
      </c>
      <c r="D49" s="80">
        <f>D48*3</f>
        <v>0</v>
      </c>
      <c r="E49" s="80">
        <f>E48*4</f>
        <v>0</v>
      </c>
      <c r="F49" s="81">
        <f>F48*5</f>
        <v>0</v>
      </c>
      <c r="G49" s="81">
        <f>2-G48</f>
        <v>2</v>
      </c>
      <c r="H49" s="28"/>
    </row>
    <row r="50" spans="1:8" ht="17" thickBot="1" x14ac:dyDescent="0.25">
      <c r="A50" s="28"/>
      <c r="B50" s="28"/>
      <c r="C50" s="28"/>
      <c r="D50" s="28"/>
      <c r="E50" s="28"/>
      <c r="F50" s="28"/>
      <c r="G50" s="28"/>
      <c r="H50" s="28"/>
    </row>
    <row r="51" spans="1:8" ht="17" thickBot="1" x14ac:dyDescent="0.25">
      <c r="A51" s="28"/>
      <c r="B51" s="166" t="s">
        <v>118</v>
      </c>
      <c r="C51" s="74">
        <f>F51</f>
        <v>0</v>
      </c>
      <c r="D51" s="75"/>
      <c r="E51" s="75">
        <f>SUM(B53:F53)</f>
        <v>0</v>
      </c>
      <c r="F51" s="76">
        <f>E51/G53</f>
        <v>0</v>
      </c>
      <c r="G51" s="77"/>
      <c r="H51" s="28"/>
    </row>
    <row r="52" spans="1:8" ht="16" x14ac:dyDescent="0.2">
      <c r="A52" s="28"/>
      <c r="B52" s="78">
        <f t="shared" ref="B52:G52" si="2">SUM(B28:B36)</f>
        <v>0</v>
      </c>
      <c r="C52" s="78">
        <f t="shared" si="2"/>
        <v>0</v>
      </c>
      <c r="D52" s="78">
        <f t="shared" si="2"/>
        <v>0</v>
      </c>
      <c r="E52" s="78">
        <f t="shared" si="2"/>
        <v>0</v>
      </c>
      <c r="F52" s="78">
        <f t="shared" si="2"/>
        <v>0</v>
      </c>
      <c r="G52" s="78">
        <f t="shared" si="2"/>
        <v>0</v>
      </c>
      <c r="H52" s="28"/>
    </row>
    <row r="53" spans="1:8" ht="17" thickBot="1" x14ac:dyDescent="0.25">
      <c r="A53" s="28"/>
      <c r="B53" s="79">
        <f>B52</f>
        <v>0</v>
      </c>
      <c r="C53" s="80">
        <f>C52*2</f>
        <v>0</v>
      </c>
      <c r="D53" s="80">
        <f>D52*3</f>
        <v>0</v>
      </c>
      <c r="E53" s="80">
        <f>E52*4</f>
        <v>0</v>
      </c>
      <c r="F53" s="81">
        <f>F52*5</f>
        <v>0</v>
      </c>
      <c r="G53" s="83">
        <f>3-G52</f>
        <v>3</v>
      </c>
      <c r="H53" s="28"/>
    </row>
    <row r="54" spans="1:8" ht="16" x14ac:dyDescent="0.2">
      <c r="A54" s="28"/>
      <c r="B54" s="28"/>
      <c r="C54" s="28"/>
      <c r="D54" s="28"/>
      <c r="E54" s="28"/>
      <c r="F54" s="28"/>
      <c r="G54" s="28"/>
      <c r="H54" s="28"/>
    </row>
    <row r="55" spans="1:8" ht="16" x14ac:dyDescent="0.2">
      <c r="A55" s="28"/>
      <c r="B55" s="28"/>
      <c r="C55" s="28"/>
      <c r="D55" s="28"/>
      <c r="E55" s="28"/>
      <c r="F55" s="28"/>
      <c r="G55" s="28"/>
      <c r="H55" s="28"/>
    </row>
  </sheetData>
  <mergeCells count="8">
    <mergeCell ref="A26:G26"/>
    <mergeCell ref="A30:G30"/>
    <mergeCell ref="A34:G34"/>
    <mergeCell ref="A14:G14"/>
    <mergeCell ref="A6:G6"/>
    <mergeCell ref="A10:G10"/>
    <mergeCell ref="A16:G16"/>
    <mergeCell ref="A20:G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5EE8-4F92-4069-858C-34B9FC7C1CBE}">
  <dimension ref="A1:L56"/>
  <sheetViews>
    <sheetView zoomScale="65" zoomScaleNormal="65" workbookViewId="0">
      <selection activeCell="A3" sqref="A3"/>
    </sheetView>
  </sheetViews>
  <sheetFormatPr baseColWidth="10" defaultColWidth="8.83203125" defaultRowHeight="15" x14ac:dyDescent="0.2"/>
  <cols>
    <col min="1" max="1" width="16.83203125" customWidth="1"/>
    <col min="2" max="6" width="40.83203125" customWidth="1"/>
    <col min="7" max="7" width="16.83203125" customWidth="1"/>
    <col min="8" max="10" width="33" customWidth="1"/>
  </cols>
  <sheetData>
    <row r="1" spans="1:12" ht="16" x14ac:dyDescent="0.2">
      <c r="A1" s="44"/>
      <c r="B1" s="95"/>
      <c r="C1" s="35"/>
      <c r="D1" s="35"/>
      <c r="E1" s="35"/>
      <c r="F1" s="35"/>
      <c r="G1" s="35"/>
      <c r="H1" s="35"/>
      <c r="I1" s="35"/>
      <c r="J1" s="44"/>
    </row>
    <row r="2" spans="1:12" ht="19" x14ac:dyDescent="0.25">
      <c r="A2" s="68" t="s">
        <v>374</v>
      </c>
      <c r="B2" s="68"/>
      <c r="C2" s="35"/>
      <c r="D2" s="35"/>
      <c r="E2" s="35"/>
      <c r="F2" s="35"/>
      <c r="G2" s="35"/>
      <c r="H2" s="35"/>
      <c r="I2" s="35"/>
      <c r="J2" s="44"/>
    </row>
    <row r="3" spans="1:12" ht="16" x14ac:dyDescent="0.2">
      <c r="A3" s="44"/>
      <c r="B3" s="44"/>
      <c r="C3" s="44"/>
      <c r="D3" s="44"/>
      <c r="E3" s="44"/>
      <c r="F3" s="44"/>
      <c r="G3" s="44"/>
      <c r="H3" s="35"/>
      <c r="I3" s="35"/>
      <c r="J3" s="44"/>
    </row>
    <row r="4" spans="1:12" ht="19" x14ac:dyDescent="0.25">
      <c r="A4" s="68" t="s">
        <v>375</v>
      </c>
      <c r="B4" s="35"/>
      <c r="C4" s="35"/>
      <c r="D4" s="38"/>
      <c r="E4" s="35"/>
      <c r="F4" s="35"/>
      <c r="G4" s="35"/>
      <c r="H4" s="35"/>
      <c r="I4" s="35"/>
      <c r="J4" s="44"/>
    </row>
    <row r="5" spans="1:12" s="20" customFormat="1" ht="16" x14ac:dyDescent="0.2">
      <c r="A5" s="28"/>
      <c r="B5" s="28"/>
      <c r="C5" s="28"/>
      <c r="D5" s="28"/>
      <c r="E5" s="28"/>
      <c r="F5" s="28"/>
      <c r="G5" s="28"/>
      <c r="H5" s="28"/>
      <c r="I5" s="28"/>
      <c r="J5" s="28"/>
      <c r="K5" s="28"/>
      <c r="L5" s="28"/>
    </row>
    <row r="6" spans="1:12" s="20" customFormat="1" ht="20" thickBot="1" x14ac:dyDescent="0.3">
      <c r="A6" s="52" t="s">
        <v>376</v>
      </c>
      <c r="B6" s="44"/>
      <c r="C6" s="35"/>
      <c r="D6" s="35"/>
      <c r="E6" s="96"/>
      <c r="F6" s="35"/>
      <c r="G6" s="35"/>
      <c r="H6" s="35"/>
      <c r="I6" s="35"/>
      <c r="J6" s="44"/>
    </row>
    <row r="7" spans="1:12" s="9" customFormat="1" ht="210" customHeight="1" x14ac:dyDescent="0.2">
      <c r="A7" s="135" t="s">
        <v>377</v>
      </c>
      <c r="B7" s="99" t="s">
        <v>378</v>
      </c>
      <c r="C7" s="119" t="s">
        <v>379</v>
      </c>
      <c r="D7" s="119" t="s">
        <v>380</v>
      </c>
      <c r="E7" s="99" t="s">
        <v>381</v>
      </c>
      <c r="F7" s="99" t="s">
        <v>382</v>
      </c>
      <c r="G7" s="120" t="s">
        <v>383</v>
      </c>
      <c r="H7" s="72"/>
      <c r="I7" s="72"/>
      <c r="J7" s="44"/>
    </row>
    <row r="8" spans="1:12" s="20" customFormat="1" ht="17" thickBot="1" x14ac:dyDescent="0.25">
      <c r="A8" s="30" t="s">
        <v>136</v>
      </c>
      <c r="B8" s="101"/>
      <c r="C8" s="101"/>
      <c r="D8" s="101"/>
      <c r="E8" s="101"/>
      <c r="F8" s="101"/>
      <c r="G8" s="102"/>
      <c r="H8" s="92"/>
      <c r="I8" s="92"/>
      <c r="J8" s="44"/>
    </row>
    <row r="9" spans="1:12" s="9" customFormat="1" ht="16" x14ac:dyDescent="0.2">
      <c r="A9" s="44"/>
      <c r="B9" s="92"/>
      <c r="C9" s="92"/>
      <c r="D9" s="92"/>
      <c r="E9" s="92"/>
      <c r="F9" s="92"/>
      <c r="G9" s="92"/>
      <c r="H9" s="92"/>
      <c r="I9" s="92"/>
      <c r="J9" s="44"/>
    </row>
    <row r="10" spans="1:12" s="20" customFormat="1" ht="20" thickBot="1" x14ac:dyDescent="0.3">
      <c r="A10" s="52" t="s">
        <v>384</v>
      </c>
      <c r="B10" s="38"/>
      <c r="C10" s="38"/>
      <c r="D10" s="38"/>
      <c r="E10" s="38"/>
      <c r="F10" s="38"/>
      <c r="G10" s="38"/>
      <c r="H10" s="92"/>
      <c r="I10" s="92"/>
      <c r="J10" s="44"/>
    </row>
    <row r="11" spans="1:12" ht="198" customHeight="1" x14ac:dyDescent="0.2">
      <c r="A11" s="135" t="s">
        <v>377</v>
      </c>
      <c r="B11" s="99" t="s">
        <v>385</v>
      </c>
      <c r="C11" s="99" t="s">
        <v>386</v>
      </c>
      <c r="D11" s="99" t="s">
        <v>387</v>
      </c>
      <c r="E11" s="99" t="s">
        <v>388</v>
      </c>
      <c r="F11" s="99" t="s">
        <v>389</v>
      </c>
      <c r="G11" s="100" t="s">
        <v>5</v>
      </c>
      <c r="H11" s="72"/>
      <c r="I11" s="92"/>
      <c r="J11" s="44"/>
    </row>
    <row r="12" spans="1:12" ht="17" thickBot="1" x14ac:dyDescent="0.25">
      <c r="A12" s="30" t="s">
        <v>136</v>
      </c>
      <c r="B12" s="101"/>
      <c r="C12" s="101"/>
      <c r="D12" s="101"/>
      <c r="E12" s="101"/>
      <c r="F12" s="101"/>
      <c r="G12" s="102"/>
      <c r="H12" s="92"/>
      <c r="I12" s="92"/>
      <c r="J12" s="44"/>
    </row>
    <row r="13" spans="1:12" s="20" customFormat="1" ht="16" x14ac:dyDescent="0.2">
      <c r="A13" s="44"/>
      <c r="B13" s="92"/>
      <c r="C13" s="92"/>
      <c r="D13" s="92"/>
      <c r="E13" s="92"/>
      <c r="F13" s="92"/>
      <c r="G13" s="92"/>
      <c r="H13" s="92"/>
      <c r="I13" s="92"/>
      <c r="J13" s="44"/>
    </row>
    <row r="14" spans="1:12" ht="19" x14ac:dyDescent="0.25">
      <c r="A14" s="68" t="s">
        <v>390</v>
      </c>
      <c r="B14" s="44"/>
      <c r="C14" s="44"/>
      <c r="D14" s="44"/>
      <c r="E14" s="44"/>
      <c r="F14" s="44"/>
      <c r="G14" s="44"/>
      <c r="H14" s="92"/>
      <c r="I14" s="92"/>
      <c r="J14" s="44"/>
    </row>
    <row r="15" spans="1:12" s="20" customFormat="1" ht="16" x14ac:dyDescent="0.2">
      <c r="A15" s="44"/>
      <c r="B15" s="92"/>
      <c r="C15" s="92"/>
      <c r="D15" s="92"/>
      <c r="E15" s="92"/>
      <c r="F15" s="92"/>
      <c r="G15" s="92"/>
      <c r="H15" s="92"/>
      <c r="I15" s="92"/>
      <c r="J15" s="44"/>
    </row>
    <row r="16" spans="1:12" ht="20" thickBot="1" x14ac:dyDescent="0.3">
      <c r="A16" s="52" t="s">
        <v>391</v>
      </c>
      <c r="B16" s="44"/>
      <c r="C16" s="38"/>
      <c r="D16" s="38"/>
      <c r="E16" s="38"/>
      <c r="F16" s="38"/>
      <c r="G16" s="35"/>
      <c r="H16" s="89"/>
      <c r="I16" s="35"/>
      <c r="J16" s="44"/>
    </row>
    <row r="17" spans="1:10" s="20" customFormat="1" ht="134" customHeight="1" x14ac:dyDescent="0.2">
      <c r="A17" s="136" t="s">
        <v>377</v>
      </c>
      <c r="B17" s="45" t="s">
        <v>392</v>
      </c>
      <c r="C17" s="45" t="s">
        <v>393</v>
      </c>
      <c r="D17" s="45" t="s">
        <v>394</v>
      </c>
      <c r="E17" s="45" t="s">
        <v>395</v>
      </c>
      <c r="F17" s="45" t="s">
        <v>396</v>
      </c>
      <c r="G17" s="46" t="s">
        <v>5</v>
      </c>
      <c r="H17" s="92"/>
      <c r="I17" s="92"/>
      <c r="J17" s="44"/>
    </row>
    <row r="18" spans="1:10" ht="17" thickBot="1" x14ac:dyDescent="0.25">
      <c r="A18" s="30" t="s">
        <v>136</v>
      </c>
      <c r="B18" s="97"/>
      <c r="C18" s="97"/>
      <c r="D18" s="97"/>
      <c r="E18" s="97"/>
      <c r="F18" s="97"/>
      <c r="G18" s="47"/>
      <c r="H18" s="35"/>
      <c r="I18" s="35"/>
      <c r="J18" s="44"/>
    </row>
    <row r="19" spans="1:10" s="20" customFormat="1" ht="16" x14ac:dyDescent="0.2">
      <c r="A19" s="44"/>
      <c r="B19" s="92"/>
      <c r="C19" s="92"/>
      <c r="D19" s="92"/>
      <c r="E19" s="92"/>
      <c r="F19" s="92"/>
      <c r="G19" s="92"/>
      <c r="H19" s="35"/>
      <c r="I19" s="35"/>
      <c r="J19" s="44"/>
    </row>
    <row r="20" spans="1:10" s="9" customFormat="1" ht="20" thickBot="1" x14ac:dyDescent="0.3">
      <c r="A20" s="52" t="s">
        <v>397</v>
      </c>
      <c r="B20" s="44"/>
      <c r="C20" s="38"/>
      <c r="D20" s="38"/>
      <c r="E20" s="38"/>
      <c r="F20" s="38"/>
      <c r="G20" s="35"/>
      <c r="H20" s="92"/>
      <c r="I20" s="92"/>
      <c r="J20" s="44"/>
    </row>
    <row r="21" spans="1:10" s="20" customFormat="1" ht="256.5" customHeight="1" x14ac:dyDescent="0.2">
      <c r="A21" s="136" t="s">
        <v>377</v>
      </c>
      <c r="B21" s="45" t="s">
        <v>398</v>
      </c>
      <c r="C21" s="45" t="s">
        <v>399</v>
      </c>
      <c r="D21" s="45" t="s">
        <v>400</v>
      </c>
      <c r="E21" s="45" t="s">
        <v>401</v>
      </c>
      <c r="F21" s="45" t="s">
        <v>402</v>
      </c>
      <c r="G21" s="46" t="s">
        <v>5</v>
      </c>
      <c r="H21" s="143"/>
      <c r="I21" s="143"/>
      <c r="J21" s="155"/>
    </row>
    <row r="22" spans="1:10" s="9" customFormat="1" ht="17" thickBot="1" x14ac:dyDescent="0.25">
      <c r="A22" s="30" t="s">
        <v>136</v>
      </c>
      <c r="B22" s="97"/>
      <c r="C22" s="97"/>
      <c r="D22" s="97"/>
      <c r="E22" s="97"/>
      <c r="F22" s="97"/>
      <c r="G22" s="47"/>
      <c r="H22" s="35"/>
      <c r="I22" s="35"/>
      <c r="J22" s="44"/>
    </row>
    <row r="23" spans="1:10" s="20" customFormat="1" ht="16" x14ac:dyDescent="0.2">
      <c r="A23" s="44"/>
      <c r="B23" s="35"/>
      <c r="C23" s="35"/>
      <c r="D23" s="38"/>
      <c r="E23" s="35"/>
      <c r="F23" s="35"/>
      <c r="G23" s="35"/>
      <c r="I23" s="35"/>
      <c r="J23" s="44"/>
    </row>
    <row r="24" spans="1:10" ht="19" x14ac:dyDescent="0.25">
      <c r="A24" s="68" t="s">
        <v>403</v>
      </c>
      <c r="B24" s="92"/>
      <c r="C24" s="92"/>
      <c r="D24" s="92"/>
      <c r="E24" s="92"/>
      <c r="F24" s="92"/>
      <c r="G24" s="92"/>
      <c r="H24" s="92"/>
      <c r="I24" s="92"/>
      <c r="J24" s="44"/>
    </row>
    <row r="25" spans="1:10" ht="16" x14ac:dyDescent="0.2">
      <c r="A25" s="44"/>
      <c r="B25" s="92"/>
      <c r="C25" s="92"/>
      <c r="D25" s="92"/>
      <c r="E25" s="92"/>
      <c r="F25" s="92"/>
      <c r="G25" s="92"/>
      <c r="H25" s="38"/>
      <c r="I25" s="38"/>
      <c r="J25" s="44"/>
    </row>
    <row r="26" spans="1:10" ht="20" thickBot="1" x14ac:dyDescent="0.3">
      <c r="A26" s="52" t="s">
        <v>404</v>
      </c>
      <c r="B26" s="103"/>
      <c r="C26" s="35"/>
      <c r="D26" s="35"/>
      <c r="E26" s="35"/>
      <c r="F26" s="35"/>
      <c r="G26" s="35"/>
      <c r="H26" s="68"/>
      <c r="I26" s="92"/>
      <c r="J26" s="44"/>
    </row>
    <row r="27" spans="1:10" ht="277" customHeight="1" x14ac:dyDescent="0.2">
      <c r="A27" s="135" t="s">
        <v>377</v>
      </c>
      <c r="B27" s="99" t="s">
        <v>405</v>
      </c>
      <c r="C27" s="99" t="s">
        <v>406</v>
      </c>
      <c r="D27" s="99" t="s">
        <v>407</v>
      </c>
      <c r="E27" s="99" t="s">
        <v>408</v>
      </c>
      <c r="F27" s="99" t="s">
        <v>409</v>
      </c>
      <c r="G27" s="100" t="s">
        <v>5</v>
      </c>
      <c r="H27" s="72"/>
      <c r="I27" s="38"/>
      <c r="J27" s="150"/>
    </row>
    <row r="28" spans="1:10" ht="17" thickBot="1" x14ac:dyDescent="0.25">
      <c r="A28" s="30" t="s">
        <v>136</v>
      </c>
      <c r="B28" s="101"/>
      <c r="C28" s="101"/>
      <c r="D28" s="101"/>
      <c r="E28" s="101"/>
      <c r="F28" s="101"/>
      <c r="G28" s="102"/>
      <c r="H28" s="92"/>
      <c r="I28" s="92"/>
      <c r="J28" s="44"/>
    </row>
    <row r="29" spans="1:10" ht="16" x14ac:dyDescent="0.2">
      <c r="A29" s="44"/>
      <c r="B29" s="38"/>
      <c r="C29" s="38"/>
      <c r="D29" s="38"/>
      <c r="E29" s="38"/>
      <c r="F29" s="38"/>
      <c r="G29" s="38"/>
      <c r="H29" s="35"/>
      <c r="I29" s="35"/>
      <c r="J29" s="44"/>
    </row>
    <row r="30" spans="1:10" ht="20" thickBot="1" x14ac:dyDescent="0.3">
      <c r="A30" s="52" t="s">
        <v>410</v>
      </c>
      <c r="B30" s="92"/>
      <c r="C30" s="92"/>
      <c r="D30" s="92"/>
      <c r="E30" s="92"/>
      <c r="F30" s="92"/>
      <c r="G30" s="92"/>
      <c r="H30" s="68"/>
      <c r="I30" s="35"/>
      <c r="J30" s="44"/>
    </row>
    <row r="31" spans="1:10" ht="238" x14ac:dyDescent="0.2">
      <c r="A31" s="136" t="s">
        <v>377</v>
      </c>
      <c r="B31" s="104" t="s">
        <v>411</v>
      </c>
      <c r="C31" s="45" t="s">
        <v>412</v>
      </c>
      <c r="D31" s="45" t="s">
        <v>413</v>
      </c>
      <c r="E31" s="45" t="s">
        <v>414</v>
      </c>
      <c r="F31" s="45" t="s">
        <v>415</v>
      </c>
      <c r="G31" s="46" t="s">
        <v>5</v>
      </c>
      <c r="H31" s="151"/>
      <c r="I31" s="152"/>
      <c r="J31" s="153"/>
    </row>
    <row r="32" spans="1:10" ht="17" thickBot="1" x14ac:dyDescent="0.25">
      <c r="A32" s="30" t="s">
        <v>136</v>
      </c>
      <c r="B32" s="97"/>
      <c r="C32" s="97"/>
      <c r="D32" s="97"/>
      <c r="E32" s="105"/>
      <c r="F32" s="97"/>
      <c r="G32" s="98"/>
      <c r="H32" s="144"/>
      <c r="I32" s="144"/>
      <c r="J32" s="153"/>
    </row>
    <row r="33" spans="1:10" ht="16" x14ac:dyDescent="0.2">
      <c r="A33" s="44"/>
      <c r="B33" s="103"/>
      <c r="C33" s="35"/>
      <c r="D33" s="35"/>
      <c r="E33" s="35"/>
      <c r="F33" s="35"/>
      <c r="G33" s="35"/>
      <c r="H33" s="151"/>
      <c r="I33" s="151"/>
      <c r="J33" s="153"/>
    </row>
    <row r="34" spans="1:10" ht="20" thickBot="1" x14ac:dyDescent="0.3">
      <c r="A34" s="52" t="s">
        <v>416</v>
      </c>
      <c r="B34" s="85"/>
      <c r="C34" s="85"/>
      <c r="D34" s="85"/>
      <c r="E34" s="85"/>
      <c r="F34" s="38"/>
      <c r="G34" s="35"/>
      <c r="H34" s="144"/>
      <c r="I34" s="144"/>
      <c r="J34" s="153"/>
    </row>
    <row r="35" spans="1:10" ht="132.5" customHeight="1" x14ac:dyDescent="0.2">
      <c r="A35" s="136" t="s">
        <v>377</v>
      </c>
      <c r="B35" s="45" t="s">
        <v>417</v>
      </c>
      <c r="C35" s="45" t="s">
        <v>418</v>
      </c>
      <c r="D35" s="45" t="s">
        <v>419</v>
      </c>
      <c r="E35" s="45" t="s">
        <v>420</v>
      </c>
      <c r="F35" s="164" t="s">
        <v>421</v>
      </c>
      <c r="G35" s="46" t="s">
        <v>5</v>
      </c>
      <c r="H35" s="144"/>
      <c r="I35" s="144"/>
      <c r="J35" s="153"/>
    </row>
    <row r="36" spans="1:10" ht="17" thickBot="1" x14ac:dyDescent="0.25">
      <c r="A36" s="30" t="s">
        <v>136</v>
      </c>
      <c r="B36" s="97"/>
      <c r="C36" s="97"/>
      <c r="D36" s="97"/>
      <c r="E36" s="97"/>
      <c r="F36" s="97"/>
      <c r="G36" s="98"/>
      <c r="H36" s="154"/>
      <c r="J36" s="44"/>
    </row>
    <row r="37" spans="1:10" ht="16" x14ac:dyDescent="0.2">
      <c r="A37" s="44"/>
      <c r="B37" s="92"/>
      <c r="C37" s="92"/>
      <c r="D37" s="92"/>
      <c r="E37" s="92"/>
      <c r="F37" s="92"/>
      <c r="G37" s="92"/>
      <c r="H37" s="35"/>
      <c r="I37" s="35"/>
      <c r="J37" s="44"/>
    </row>
    <row r="38" spans="1:10" ht="16" x14ac:dyDescent="0.2">
      <c r="A38" s="44"/>
      <c r="B38" s="44"/>
      <c r="C38" s="44"/>
      <c r="D38" s="106"/>
      <c r="E38" s="44"/>
      <c r="F38" s="44"/>
      <c r="G38" s="44"/>
      <c r="H38" s="35"/>
      <c r="I38" s="35"/>
      <c r="J38" s="44"/>
    </row>
    <row r="39" spans="1:10" ht="16" x14ac:dyDescent="0.2">
      <c r="A39" s="44"/>
      <c r="B39" s="44"/>
      <c r="C39" s="44"/>
      <c r="D39" s="107"/>
      <c r="E39" s="44"/>
      <c r="F39" s="44"/>
      <c r="G39" s="44"/>
      <c r="H39" s="35"/>
      <c r="I39" s="35"/>
      <c r="J39" s="44"/>
    </row>
    <row r="40" spans="1:10" ht="16" x14ac:dyDescent="0.2">
      <c r="A40" s="44"/>
      <c r="B40" s="35"/>
      <c r="C40" s="43"/>
      <c r="D40" s="35"/>
      <c r="E40" s="35"/>
      <c r="F40" s="35"/>
      <c r="G40" s="35"/>
      <c r="H40" s="35"/>
      <c r="I40" s="35"/>
      <c r="J40" s="44"/>
    </row>
    <row r="41" spans="1:10" ht="16" x14ac:dyDescent="0.2">
      <c r="A41" s="44"/>
      <c r="B41" s="35"/>
      <c r="C41" s="43"/>
      <c r="D41" s="35"/>
      <c r="E41" s="35"/>
      <c r="F41" s="35"/>
      <c r="G41" s="35"/>
      <c r="H41" s="35"/>
      <c r="I41" s="35"/>
      <c r="J41" s="44"/>
    </row>
    <row r="42" spans="1:10" ht="16" x14ac:dyDescent="0.2">
      <c r="A42" s="44"/>
      <c r="B42" s="35"/>
      <c r="C42" s="35"/>
      <c r="D42" s="35"/>
      <c r="E42" s="35"/>
      <c r="F42" s="35"/>
      <c r="G42" s="35"/>
      <c r="H42" s="35"/>
      <c r="I42" s="35"/>
      <c r="J42" s="44"/>
    </row>
    <row r="43" spans="1:10" ht="17" thickBot="1" x14ac:dyDescent="0.25">
      <c r="A43" s="44"/>
      <c r="B43" s="35"/>
      <c r="C43" s="35"/>
      <c r="D43" s="35"/>
      <c r="E43" s="35"/>
      <c r="F43" s="35"/>
      <c r="G43" s="35"/>
      <c r="H43" s="35"/>
      <c r="I43" s="35"/>
      <c r="J43" s="44"/>
    </row>
    <row r="44" spans="1:10" ht="17" thickBot="1" x14ac:dyDescent="0.25">
      <c r="A44" s="44"/>
      <c r="B44" s="166" t="s">
        <v>4</v>
      </c>
      <c r="C44" s="108">
        <f>F44</f>
        <v>0</v>
      </c>
      <c r="D44" s="109"/>
      <c r="E44" s="109">
        <f>SUM(B46:F46)</f>
        <v>0</v>
      </c>
      <c r="F44" s="165">
        <f>E44/G46</f>
        <v>0</v>
      </c>
      <c r="G44" s="110"/>
      <c r="H44" s="35"/>
      <c r="I44" s="35"/>
      <c r="J44" s="44"/>
    </row>
    <row r="45" spans="1:10" ht="16" x14ac:dyDescent="0.2">
      <c r="A45" s="44"/>
      <c r="B45" s="111">
        <f>SUM(B8:B12)</f>
        <v>0</v>
      </c>
      <c r="C45" s="111">
        <f>SUM(C8:C12)</f>
        <v>0</v>
      </c>
      <c r="D45" s="111">
        <f>SUM(D8:D12)</f>
        <v>0</v>
      </c>
      <c r="E45" s="111">
        <f>SUM(E8:E12)</f>
        <v>0</v>
      </c>
      <c r="F45" s="111">
        <f>SUM(F8:F12)</f>
        <v>0</v>
      </c>
      <c r="G45" s="112">
        <f>SUM(G4:G8)</f>
        <v>0</v>
      </c>
      <c r="H45" s="35"/>
      <c r="I45" s="35"/>
      <c r="J45" s="44"/>
    </row>
    <row r="46" spans="1:10" ht="17" thickBot="1" x14ac:dyDescent="0.25">
      <c r="A46" s="44"/>
      <c r="B46" s="113">
        <f>B45</f>
        <v>0</v>
      </c>
      <c r="C46" s="114">
        <f>C45*2</f>
        <v>0</v>
      </c>
      <c r="D46" s="114">
        <f>D45*3</f>
        <v>0</v>
      </c>
      <c r="E46" s="114">
        <f>E45*4</f>
        <v>0</v>
      </c>
      <c r="F46" s="115">
        <f>F45*5</f>
        <v>0</v>
      </c>
      <c r="G46" s="115">
        <f>2-G45</f>
        <v>2</v>
      </c>
      <c r="H46" s="35"/>
      <c r="I46" s="35"/>
      <c r="J46" s="44"/>
    </row>
    <row r="47" spans="1:10" ht="17" thickBot="1" x14ac:dyDescent="0.25">
      <c r="A47" s="44"/>
      <c r="B47" s="35"/>
      <c r="C47" s="35"/>
      <c r="D47" s="35"/>
      <c r="E47" s="35"/>
      <c r="F47" s="35"/>
      <c r="G47" s="35"/>
      <c r="H47" s="35"/>
      <c r="I47" s="35"/>
      <c r="J47" s="44"/>
    </row>
    <row r="48" spans="1:10" ht="18" thickBot="1" x14ac:dyDescent="0.25">
      <c r="A48" s="44"/>
      <c r="B48" s="167" t="s">
        <v>6</v>
      </c>
      <c r="C48" s="108">
        <f>F48</f>
        <v>0</v>
      </c>
      <c r="D48" s="109"/>
      <c r="E48" s="109">
        <f>SUM(B50:F50)</f>
        <v>0</v>
      </c>
      <c r="F48" s="165">
        <f>E48/G50</f>
        <v>0</v>
      </c>
      <c r="G48" s="110"/>
      <c r="H48" s="35"/>
      <c r="I48" s="35"/>
      <c r="J48" s="44"/>
    </row>
    <row r="49" spans="1:10" ht="16" x14ac:dyDescent="0.2">
      <c r="A49" s="44"/>
      <c r="B49" s="111">
        <f t="shared" ref="B49:G49" si="0">SUM(B18:B22)</f>
        <v>0</v>
      </c>
      <c r="C49" s="111">
        <f t="shared" si="0"/>
        <v>0</v>
      </c>
      <c r="D49" s="111">
        <f t="shared" si="0"/>
        <v>0</v>
      </c>
      <c r="E49" s="111">
        <f t="shared" si="0"/>
        <v>0</v>
      </c>
      <c r="F49" s="111">
        <f t="shared" si="0"/>
        <v>0</v>
      </c>
      <c r="G49" s="111">
        <f t="shared" si="0"/>
        <v>0</v>
      </c>
      <c r="H49" s="35"/>
      <c r="I49" s="35"/>
      <c r="J49" s="44"/>
    </row>
    <row r="50" spans="1:10" ht="17" thickBot="1" x14ac:dyDescent="0.25">
      <c r="A50" s="44"/>
      <c r="B50" s="113">
        <f>B49</f>
        <v>0</v>
      </c>
      <c r="C50" s="114">
        <f>C49*2</f>
        <v>0</v>
      </c>
      <c r="D50" s="114">
        <f>D49*3</f>
        <v>0</v>
      </c>
      <c r="E50" s="114">
        <f>E49*4</f>
        <v>0</v>
      </c>
      <c r="F50" s="115">
        <f>F49*5</f>
        <v>0</v>
      </c>
      <c r="G50" s="115">
        <f>2-G49</f>
        <v>2</v>
      </c>
      <c r="H50" s="35"/>
      <c r="I50" s="35"/>
      <c r="J50" s="44"/>
    </row>
    <row r="51" spans="1:10" ht="17" thickBot="1" x14ac:dyDescent="0.25">
      <c r="A51" s="44"/>
      <c r="B51" s="35"/>
      <c r="C51" s="35"/>
      <c r="D51" s="35"/>
      <c r="E51" s="35"/>
      <c r="F51" s="35"/>
      <c r="G51" s="35"/>
      <c r="H51" s="44"/>
      <c r="I51" s="44"/>
      <c r="J51" s="44"/>
    </row>
    <row r="52" spans="1:10" ht="18" thickBot="1" x14ac:dyDescent="0.25">
      <c r="A52" s="44"/>
      <c r="B52" s="167" t="s">
        <v>108</v>
      </c>
      <c r="C52" s="108">
        <f>F52</f>
        <v>0</v>
      </c>
      <c r="D52" s="109"/>
      <c r="E52" s="109">
        <f>SUM(B54:F54)</f>
        <v>0</v>
      </c>
      <c r="F52" s="165">
        <f>E52/G54</f>
        <v>0</v>
      </c>
      <c r="G52" s="110"/>
      <c r="H52" s="44"/>
      <c r="I52" s="44"/>
      <c r="J52" s="44"/>
    </row>
    <row r="53" spans="1:10" ht="16" x14ac:dyDescent="0.2">
      <c r="A53" s="44"/>
      <c r="B53" s="111">
        <f>SUM(B28:B36)</f>
        <v>0</v>
      </c>
      <c r="C53" s="111">
        <f>SUM(C28:C36)</f>
        <v>0</v>
      </c>
      <c r="D53" s="111">
        <f>SUM(D28:D36)</f>
        <v>0</v>
      </c>
      <c r="E53" s="111">
        <f>SUM(E28:E36)</f>
        <v>0</v>
      </c>
      <c r="F53" s="111">
        <f>SUM(F28:F36)</f>
        <v>0</v>
      </c>
      <c r="G53" s="112">
        <f t="shared" ref="G53" si="1">SUM(G35:G38)</f>
        <v>0</v>
      </c>
    </row>
    <row r="54" spans="1:10" ht="17" thickBot="1" x14ac:dyDescent="0.25">
      <c r="A54" s="44"/>
      <c r="B54" s="113">
        <f>B53</f>
        <v>0</v>
      </c>
      <c r="C54" s="114">
        <f>C53*2</f>
        <v>0</v>
      </c>
      <c r="D54" s="114">
        <f>D53*3</f>
        <v>0</v>
      </c>
      <c r="E54" s="114">
        <f>E53*4</f>
        <v>0</v>
      </c>
      <c r="F54" s="115">
        <f>F53*5</f>
        <v>0</v>
      </c>
      <c r="G54" s="116">
        <f>3-G53</f>
        <v>3</v>
      </c>
    </row>
    <row r="55" spans="1:10" x14ac:dyDescent="0.2">
      <c r="A55" s="44"/>
      <c r="B55" s="44"/>
      <c r="C55" s="44"/>
      <c r="D55" s="44"/>
      <c r="E55" s="44"/>
      <c r="F55" s="44"/>
      <c r="G55" s="44"/>
    </row>
    <row r="56" spans="1:10" x14ac:dyDescent="0.2">
      <c r="A56" s="44"/>
      <c r="B56" s="44"/>
      <c r="C56" s="44"/>
      <c r="D56" s="44"/>
      <c r="E56" s="44"/>
      <c r="F56" s="44"/>
      <c r="G56" s="44"/>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2F6B-47AD-4ABA-A3B5-1193B71F49AB}">
  <dimension ref="A2:L59"/>
  <sheetViews>
    <sheetView zoomScale="65" zoomScaleNormal="65" workbookViewId="0">
      <selection activeCell="E44" sqref="E44"/>
    </sheetView>
  </sheetViews>
  <sheetFormatPr baseColWidth="10" defaultColWidth="8.83203125" defaultRowHeight="15" x14ac:dyDescent="0.2"/>
  <cols>
    <col min="1" max="1" width="16.83203125" customWidth="1"/>
    <col min="2" max="6" width="40.83203125" customWidth="1"/>
    <col min="8" max="9" width="33" customWidth="1"/>
  </cols>
  <sheetData>
    <row r="2" spans="1:12" ht="19" x14ac:dyDescent="0.25">
      <c r="A2" s="181" t="s">
        <v>422</v>
      </c>
      <c r="B2" s="181"/>
      <c r="C2" s="181"/>
      <c r="D2" s="181"/>
      <c r="E2" s="181"/>
      <c r="F2" s="181"/>
      <c r="G2" s="181"/>
      <c r="H2" s="48"/>
      <c r="I2" s="48"/>
      <c r="J2" s="48"/>
    </row>
    <row r="3" spans="1:12" ht="16" x14ac:dyDescent="0.2">
      <c r="A3" s="186"/>
      <c r="B3" s="186"/>
      <c r="C3" s="186"/>
      <c r="D3" s="186"/>
      <c r="E3" s="186"/>
      <c r="F3" s="186"/>
      <c r="G3" s="186"/>
      <c r="H3" s="48"/>
      <c r="I3" s="48"/>
      <c r="J3" s="48"/>
    </row>
    <row r="4" spans="1:12" ht="19" x14ac:dyDescent="0.25">
      <c r="A4" s="181" t="s">
        <v>423</v>
      </c>
      <c r="B4" s="181"/>
      <c r="C4" s="181"/>
      <c r="D4" s="181"/>
      <c r="E4" s="181"/>
      <c r="F4" s="181"/>
      <c r="G4" s="181"/>
      <c r="H4" s="48"/>
      <c r="I4" s="48"/>
      <c r="J4" s="48"/>
    </row>
    <row r="5" spans="1:12" s="20" customFormat="1" ht="16" x14ac:dyDescent="0.2">
      <c r="A5" s="28"/>
      <c r="B5" s="28"/>
      <c r="C5" s="28"/>
      <c r="D5" s="28"/>
      <c r="E5" s="28"/>
      <c r="F5" s="28"/>
      <c r="G5" s="28"/>
      <c r="H5" s="28"/>
      <c r="I5" s="28"/>
      <c r="J5" s="28"/>
      <c r="K5" s="28"/>
      <c r="L5" s="28"/>
    </row>
    <row r="6" spans="1:12" ht="20" thickBot="1" x14ac:dyDescent="0.3">
      <c r="A6" s="176" t="s">
        <v>423</v>
      </c>
      <c r="B6" s="176"/>
      <c r="C6" s="176"/>
      <c r="D6" s="176"/>
      <c r="E6" s="176"/>
      <c r="F6" s="176"/>
      <c r="G6" s="176"/>
      <c r="H6" s="48"/>
      <c r="I6" s="48"/>
      <c r="J6" s="48"/>
    </row>
    <row r="7" spans="1:12" s="20" customFormat="1" ht="145.5" customHeight="1" x14ac:dyDescent="0.2">
      <c r="A7" s="118" t="s">
        <v>130</v>
      </c>
      <c r="B7" s="33" t="s">
        <v>424</v>
      </c>
      <c r="C7" s="33" t="s">
        <v>425</v>
      </c>
      <c r="D7" s="33" t="s">
        <v>426</v>
      </c>
      <c r="E7" s="33" t="s">
        <v>427</v>
      </c>
      <c r="F7" s="126" t="s">
        <v>428</v>
      </c>
      <c r="G7" s="29"/>
      <c r="H7" s="53"/>
      <c r="I7" s="138"/>
      <c r="J7" s="48"/>
    </row>
    <row r="8" spans="1:12" ht="17" thickBot="1" x14ac:dyDescent="0.25">
      <c r="A8" s="30" t="s">
        <v>136</v>
      </c>
      <c r="B8" s="73"/>
      <c r="C8" s="73"/>
      <c r="D8" s="73"/>
      <c r="E8" s="73"/>
      <c r="F8" s="73"/>
      <c r="G8" s="37"/>
      <c r="H8" s="53"/>
      <c r="I8" s="48"/>
      <c r="J8" s="48"/>
    </row>
    <row r="9" spans="1:12" s="20" customFormat="1" ht="16" x14ac:dyDescent="0.2">
      <c r="A9" s="183"/>
      <c r="B9" s="183"/>
      <c r="C9" s="183"/>
      <c r="D9" s="183"/>
      <c r="E9" s="183"/>
      <c r="F9" s="183"/>
      <c r="G9" s="183"/>
      <c r="H9" s="53"/>
      <c r="I9" s="48"/>
      <c r="J9" s="48"/>
    </row>
    <row r="10" spans="1:12" ht="20" thickBot="1" x14ac:dyDescent="0.3">
      <c r="A10" s="178" t="s">
        <v>423</v>
      </c>
      <c r="B10" s="178"/>
      <c r="C10" s="178"/>
      <c r="D10" s="178"/>
      <c r="E10" s="178"/>
      <c r="F10" s="178"/>
      <c r="G10" s="178"/>
      <c r="H10" s="53"/>
      <c r="I10" s="48"/>
      <c r="J10" s="48"/>
    </row>
    <row r="11" spans="1:12" s="20" customFormat="1" ht="187" customHeight="1" x14ac:dyDescent="0.2">
      <c r="A11" s="118" t="s">
        <v>130</v>
      </c>
      <c r="B11" s="33" t="s">
        <v>429</v>
      </c>
      <c r="C11" s="33" t="s">
        <v>430</v>
      </c>
      <c r="D11" s="33" t="s">
        <v>431</v>
      </c>
      <c r="E11" s="33" t="s">
        <v>432</v>
      </c>
      <c r="F11" s="33" t="s">
        <v>433</v>
      </c>
      <c r="G11" s="29"/>
      <c r="H11" s="138"/>
      <c r="I11" s="138"/>
      <c r="J11" s="48"/>
    </row>
    <row r="12" spans="1:12" ht="17" thickBot="1" x14ac:dyDescent="0.25">
      <c r="A12" s="30" t="s">
        <v>136</v>
      </c>
      <c r="B12" s="73"/>
      <c r="C12" s="73"/>
      <c r="D12" s="73"/>
      <c r="E12" s="73"/>
      <c r="F12" s="73"/>
      <c r="G12" s="37"/>
      <c r="H12" s="138"/>
      <c r="I12" s="139"/>
      <c r="J12" s="48"/>
    </row>
    <row r="13" spans="1:12" ht="16" x14ac:dyDescent="0.2">
      <c r="A13" s="183"/>
      <c r="B13" s="183"/>
      <c r="C13" s="183"/>
      <c r="D13" s="183"/>
      <c r="E13" s="183"/>
      <c r="F13" s="183"/>
      <c r="G13" s="183"/>
      <c r="H13" s="53"/>
      <c r="I13" s="48"/>
      <c r="J13" s="48"/>
    </row>
    <row r="14" spans="1:12" s="20" customFormat="1" ht="20" thickBot="1" x14ac:dyDescent="0.3">
      <c r="A14" s="176" t="s">
        <v>423</v>
      </c>
      <c r="B14" s="177"/>
      <c r="C14" s="177"/>
      <c r="D14" s="177"/>
      <c r="E14" s="177"/>
      <c r="F14" s="177"/>
      <c r="G14" s="177"/>
      <c r="H14" s="50"/>
      <c r="I14" s="50"/>
      <c r="J14" s="50"/>
    </row>
    <row r="15" spans="1:12" ht="218.5" customHeight="1" x14ac:dyDescent="0.2">
      <c r="A15" s="137"/>
      <c r="B15" s="33" t="s">
        <v>434</v>
      </c>
      <c r="C15" s="33" t="s">
        <v>435</v>
      </c>
      <c r="D15" s="33" t="s">
        <v>436</v>
      </c>
      <c r="E15" s="33" t="s">
        <v>437</v>
      </c>
      <c r="F15" s="126" t="s">
        <v>438</v>
      </c>
      <c r="G15" s="29"/>
      <c r="H15" s="138"/>
      <c r="I15" s="138"/>
      <c r="J15" s="51"/>
    </row>
    <row r="16" spans="1:12" s="20" customFormat="1" ht="17" thickBot="1" x14ac:dyDescent="0.25">
      <c r="A16" s="30" t="s">
        <v>136</v>
      </c>
      <c r="B16" s="31"/>
      <c r="C16" s="31"/>
      <c r="D16" s="31"/>
      <c r="E16" s="31"/>
      <c r="F16" s="31"/>
      <c r="G16" s="32"/>
      <c r="H16" s="50"/>
      <c r="I16" s="50"/>
      <c r="J16" s="50"/>
    </row>
    <row r="17" spans="1:10" ht="16" x14ac:dyDescent="0.2">
      <c r="A17" s="185"/>
      <c r="B17" s="185"/>
      <c r="C17" s="185"/>
      <c r="D17" s="185"/>
      <c r="E17" s="185"/>
      <c r="F17" s="185"/>
      <c r="G17" s="185"/>
      <c r="H17" s="50"/>
      <c r="I17" s="50"/>
      <c r="J17" s="50"/>
    </row>
    <row r="18" spans="1:10" ht="19" x14ac:dyDescent="0.25">
      <c r="A18" s="181" t="s">
        <v>439</v>
      </c>
      <c r="B18" s="181"/>
      <c r="C18" s="181"/>
      <c r="D18" s="181"/>
      <c r="E18" s="181"/>
      <c r="F18" s="181"/>
      <c r="G18" s="181"/>
      <c r="H18" s="50"/>
      <c r="I18" s="50"/>
      <c r="J18" s="50"/>
    </row>
    <row r="19" spans="1:10" s="20" customFormat="1" ht="16" x14ac:dyDescent="0.2">
      <c r="A19" s="183"/>
      <c r="B19" s="183"/>
      <c r="C19" s="183"/>
      <c r="D19" s="183"/>
      <c r="E19" s="183"/>
      <c r="F19" s="183"/>
      <c r="G19" s="183"/>
      <c r="H19" s="50"/>
      <c r="I19" s="50"/>
      <c r="J19" s="50"/>
    </row>
    <row r="20" spans="1:10" ht="20" thickBot="1" x14ac:dyDescent="0.3">
      <c r="A20" s="176" t="s">
        <v>440</v>
      </c>
      <c r="B20" s="177"/>
      <c r="C20" s="177"/>
      <c r="D20" s="177"/>
      <c r="E20" s="177"/>
      <c r="F20" s="177"/>
      <c r="G20" s="177"/>
      <c r="H20" s="48"/>
      <c r="I20" s="48"/>
      <c r="J20" s="48"/>
    </row>
    <row r="21" spans="1:10" s="20" customFormat="1" ht="224.5" customHeight="1" x14ac:dyDescent="0.2">
      <c r="A21" s="118" t="s">
        <v>130</v>
      </c>
      <c r="B21" s="126" t="s">
        <v>441</v>
      </c>
      <c r="C21" s="33" t="s">
        <v>442</v>
      </c>
      <c r="D21" s="33" t="s">
        <v>443</v>
      </c>
      <c r="E21" s="33" t="s">
        <v>444</v>
      </c>
      <c r="F21" s="33" t="s">
        <v>445</v>
      </c>
      <c r="G21" s="29"/>
      <c r="H21" s="53"/>
      <c r="I21" s="48"/>
      <c r="J21" s="48"/>
    </row>
    <row r="22" spans="1:10" ht="17" thickBot="1" x14ac:dyDescent="0.25">
      <c r="A22" s="30" t="s">
        <v>136</v>
      </c>
      <c r="B22" s="31"/>
      <c r="C22" s="31"/>
      <c r="D22" s="31"/>
      <c r="E22" s="31"/>
      <c r="F22" s="31"/>
      <c r="G22" s="32"/>
      <c r="H22" s="50"/>
      <c r="I22" s="50"/>
      <c r="J22" s="50"/>
    </row>
    <row r="23" spans="1:10" ht="16" x14ac:dyDescent="0.2">
      <c r="A23" s="185"/>
      <c r="B23" s="185"/>
      <c r="C23" s="185"/>
      <c r="D23" s="185"/>
      <c r="E23" s="185"/>
      <c r="F23" s="185"/>
      <c r="G23" s="185"/>
      <c r="H23" s="50"/>
      <c r="I23" s="50"/>
      <c r="J23" s="50"/>
    </row>
    <row r="24" spans="1:10" ht="20" thickBot="1" x14ac:dyDescent="0.3">
      <c r="A24" s="176" t="s">
        <v>446</v>
      </c>
      <c r="B24" s="177"/>
      <c r="C24" s="177"/>
      <c r="D24" s="177"/>
      <c r="E24" s="177"/>
      <c r="F24" s="177"/>
      <c r="G24" s="177"/>
      <c r="H24" s="50"/>
      <c r="I24" s="50"/>
      <c r="J24" s="50"/>
    </row>
    <row r="25" spans="1:10" ht="193" customHeight="1" x14ac:dyDescent="0.2">
      <c r="A25" s="118" t="s">
        <v>130</v>
      </c>
      <c r="B25" s="157" t="s">
        <v>447</v>
      </c>
      <c r="C25" s="34" t="s">
        <v>448</v>
      </c>
      <c r="D25" s="34" t="s">
        <v>449</v>
      </c>
      <c r="E25" s="34" t="s">
        <v>450</v>
      </c>
      <c r="F25" s="33" t="s">
        <v>451</v>
      </c>
      <c r="G25" s="29"/>
      <c r="H25" s="49"/>
      <c r="I25" s="72"/>
      <c r="J25" s="48"/>
    </row>
    <row r="26" spans="1:10" ht="17" thickBot="1" x14ac:dyDescent="0.25">
      <c r="A26" s="30" t="s">
        <v>136</v>
      </c>
      <c r="B26" s="62"/>
      <c r="C26" s="63"/>
      <c r="D26" s="63"/>
      <c r="E26" s="63"/>
      <c r="F26" s="63"/>
      <c r="G26" s="64"/>
      <c r="H26" s="50"/>
      <c r="I26" s="50"/>
      <c r="J26" s="50"/>
    </row>
    <row r="27" spans="1:10" ht="16" x14ac:dyDescent="0.2">
      <c r="A27" s="183"/>
      <c r="B27" s="183"/>
      <c r="C27" s="183"/>
      <c r="D27" s="183"/>
      <c r="E27" s="183"/>
      <c r="F27" s="183"/>
      <c r="G27" s="183"/>
      <c r="H27" s="50"/>
      <c r="I27" s="50"/>
      <c r="J27" s="50"/>
    </row>
    <row r="28" spans="1:10" ht="20" thickBot="1" x14ac:dyDescent="0.3">
      <c r="A28" s="176" t="s">
        <v>452</v>
      </c>
      <c r="B28" s="177"/>
      <c r="C28" s="177"/>
      <c r="D28" s="177"/>
      <c r="E28" s="177"/>
      <c r="F28" s="177"/>
      <c r="G28" s="177"/>
      <c r="H28" s="50"/>
      <c r="I28" s="50"/>
      <c r="J28" s="50"/>
    </row>
    <row r="29" spans="1:10" ht="228.5" customHeight="1" x14ac:dyDescent="0.2">
      <c r="A29" s="118" t="s">
        <v>130</v>
      </c>
      <c r="B29" s="33" t="s">
        <v>453</v>
      </c>
      <c r="C29" s="33" t="s">
        <v>454</v>
      </c>
      <c r="D29" s="34" t="s">
        <v>455</v>
      </c>
      <c r="E29" s="33" t="s">
        <v>456</v>
      </c>
      <c r="F29" s="33" t="s">
        <v>457</v>
      </c>
      <c r="G29" s="29"/>
      <c r="I29" s="61"/>
      <c r="J29" s="48"/>
    </row>
    <row r="30" spans="1:10" ht="17" thickBot="1" x14ac:dyDescent="0.25">
      <c r="A30" s="30" t="s">
        <v>136</v>
      </c>
      <c r="B30" s="31"/>
      <c r="C30" s="31"/>
      <c r="D30" s="31"/>
      <c r="E30" s="31"/>
      <c r="F30" s="31"/>
      <c r="G30" s="32"/>
      <c r="H30" s="50"/>
      <c r="I30" s="50"/>
      <c r="J30" s="50"/>
    </row>
    <row r="31" spans="1:10" ht="16" x14ac:dyDescent="0.2">
      <c r="A31" s="183"/>
      <c r="B31" s="183"/>
      <c r="C31" s="183"/>
      <c r="D31" s="183"/>
      <c r="E31" s="183"/>
      <c r="F31" s="183"/>
      <c r="G31" s="183"/>
      <c r="H31" s="50"/>
      <c r="I31" s="50"/>
      <c r="J31" s="50"/>
    </row>
    <row r="32" spans="1:10" ht="20" thickBot="1" x14ac:dyDescent="0.3">
      <c r="A32" s="176" t="s">
        <v>458</v>
      </c>
      <c r="B32" s="177"/>
      <c r="C32" s="177"/>
      <c r="D32" s="177"/>
      <c r="E32" s="177"/>
      <c r="F32" s="177"/>
      <c r="G32" s="177"/>
      <c r="H32" s="50"/>
      <c r="I32" s="50"/>
      <c r="J32" s="50"/>
    </row>
    <row r="33" spans="1:10" ht="212.5" customHeight="1" x14ac:dyDescent="0.2">
      <c r="A33" s="118" t="s">
        <v>130</v>
      </c>
      <c r="B33" s="33" t="s">
        <v>459</v>
      </c>
      <c r="C33" s="33" t="s">
        <v>460</v>
      </c>
      <c r="D33" s="34" t="s">
        <v>461</v>
      </c>
      <c r="E33" s="33" t="s">
        <v>462</v>
      </c>
      <c r="F33" s="126" t="s">
        <v>463</v>
      </c>
      <c r="G33" s="29"/>
      <c r="H33" s="50"/>
      <c r="I33" s="50"/>
      <c r="J33" s="50"/>
    </row>
    <row r="34" spans="1:10" ht="17" thickBot="1" x14ac:dyDescent="0.25">
      <c r="A34" s="30" t="s">
        <v>136</v>
      </c>
      <c r="B34" s="31"/>
      <c r="C34" s="31"/>
      <c r="D34" s="31"/>
      <c r="E34" s="31"/>
      <c r="F34" s="31"/>
      <c r="G34" s="32"/>
      <c r="H34" s="50"/>
      <c r="I34" s="50"/>
      <c r="J34" s="50"/>
    </row>
    <row r="35" spans="1:10" ht="16" x14ac:dyDescent="0.2">
      <c r="A35" s="40"/>
      <c r="B35" s="39"/>
      <c r="C35" s="39"/>
      <c r="D35" s="39"/>
      <c r="E35" s="39"/>
      <c r="F35" s="39"/>
      <c r="G35" s="39"/>
      <c r="H35" s="50"/>
      <c r="I35" s="50"/>
      <c r="J35" s="50"/>
    </row>
    <row r="36" spans="1:10" ht="19" x14ac:dyDescent="0.25">
      <c r="A36" s="181" t="s">
        <v>464</v>
      </c>
      <c r="B36" s="181"/>
      <c r="C36" s="181"/>
      <c r="D36" s="181"/>
      <c r="E36" s="181"/>
      <c r="F36" s="181"/>
      <c r="G36" s="181"/>
      <c r="H36" s="50"/>
      <c r="I36" s="50"/>
      <c r="J36" s="50"/>
    </row>
    <row r="37" spans="1:10" ht="16" x14ac:dyDescent="0.2">
      <c r="A37" s="40"/>
      <c r="B37" s="39"/>
      <c r="C37" s="39"/>
      <c r="D37" s="39"/>
      <c r="E37" s="39"/>
      <c r="F37" s="39"/>
      <c r="G37" s="39"/>
      <c r="H37" s="50"/>
      <c r="I37" s="50"/>
      <c r="J37" s="50"/>
    </row>
    <row r="38" spans="1:10" ht="20" thickBot="1" x14ac:dyDescent="0.3">
      <c r="A38" s="52" t="s">
        <v>465</v>
      </c>
      <c r="B38" s="38"/>
      <c r="C38" s="38"/>
      <c r="D38" s="38"/>
      <c r="E38" s="38"/>
      <c r="F38" s="38"/>
      <c r="G38" s="38"/>
      <c r="H38" s="50"/>
      <c r="I38" s="50"/>
      <c r="J38" s="50"/>
    </row>
    <row r="39" spans="1:10" ht="220" customHeight="1" x14ac:dyDescent="0.2">
      <c r="A39" s="136" t="s">
        <v>377</v>
      </c>
      <c r="B39" s="45" t="s">
        <v>466</v>
      </c>
      <c r="C39" s="45" t="s">
        <v>467</v>
      </c>
      <c r="D39" s="45" t="s">
        <v>468</v>
      </c>
      <c r="E39" s="45" t="s">
        <v>469</v>
      </c>
      <c r="F39" s="45" t="s">
        <v>470</v>
      </c>
      <c r="G39" s="46"/>
      <c r="H39" s="65"/>
      <c r="I39" s="50"/>
      <c r="J39" s="50"/>
    </row>
    <row r="40" spans="1:10" ht="17" thickBot="1" x14ac:dyDescent="0.25">
      <c r="A40" s="30" t="s">
        <v>136</v>
      </c>
      <c r="B40" s="97"/>
      <c r="C40" s="97"/>
      <c r="D40" s="97"/>
      <c r="E40" s="97"/>
      <c r="F40" s="97"/>
      <c r="G40" s="98"/>
      <c r="H40" s="50"/>
      <c r="I40" s="50"/>
      <c r="J40" s="50"/>
    </row>
    <row r="41" spans="1:10" ht="16" x14ac:dyDescent="0.2">
      <c r="A41" s="40"/>
      <c r="B41" s="39"/>
      <c r="C41" s="39"/>
      <c r="D41" s="39"/>
      <c r="E41" s="39"/>
      <c r="F41" s="39"/>
      <c r="G41" s="39"/>
      <c r="H41" s="50"/>
      <c r="I41" s="50"/>
      <c r="J41" s="50"/>
    </row>
    <row r="42" spans="1:10" ht="20" thickBot="1" x14ac:dyDescent="0.3">
      <c r="A42" s="176" t="s">
        <v>465</v>
      </c>
      <c r="B42" s="177"/>
      <c r="C42" s="177"/>
      <c r="D42" s="177"/>
      <c r="E42" s="177"/>
      <c r="F42" s="177"/>
      <c r="G42" s="177"/>
      <c r="H42" s="50"/>
      <c r="I42" s="50"/>
      <c r="J42" s="50"/>
    </row>
    <row r="43" spans="1:10" ht="272" x14ac:dyDescent="0.2">
      <c r="A43" s="136" t="s">
        <v>377</v>
      </c>
      <c r="B43" s="45" t="s">
        <v>471</v>
      </c>
      <c r="C43" s="45" t="s">
        <v>472</v>
      </c>
      <c r="D43" s="164" t="s">
        <v>473</v>
      </c>
      <c r="E43" s="45" t="s">
        <v>474</v>
      </c>
      <c r="F43" s="45" t="s">
        <v>475</v>
      </c>
      <c r="G43" s="46"/>
      <c r="H43" s="173"/>
      <c r="I43" s="48"/>
      <c r="J43" s="48"/>
    </row>
    <row r="44" spans="1:10" ht="17" thickBot="1" x14ac:dyDescent="0.25">
      <c r="A44" s="30" t="s">
        <v>136</v>
      </c>
      <c r="B44" s="97"/>
      <c r="C44" s="97"/>
      <c r="D44" s="97"/>
      <c r="E44" s="97"/>
      <c r="F44" s="97"/>
      <c r="G44" s="98"/>
      <c r="H44" s="50"/>
      <c r="I44" s="50"/>
      <c r="J44" s="50"/>
    </row>
    <row r="45" spans="1:10" ht="16" x14ac:dyDescent="0.2">
      <c r="A45" s="48"/>
      <c r="B45" s="48"/>
      <c r="C45" s="48"/>
      <c r="D45" s="48"/>
      <c r="E45" s="48"/>
      <c r="F45" s="48"/>
      <c r="G45" s="48"/>
      <c r="H45" s="48"/>
      <c r="I45" s="48"/>
      <c r="J45" s="48"/>
    </row>
    <row r="46" spans="1:10" ht="16" x14ac:dyDescent="0.2">
      <c r="A46" s="44"/>
      <c r="B46" s="72"/>
      <c r="C46" s="72"/>
      <c r="D46" s="72"/>
      <c r="E46" s="72"/>
      <c r="F46" s="35"/>
      <c r="G46" s="35"/>
      <c r="H46" s="48"/>
      <c r="I46" s="48"/>
      <c r="J46" s="48"/>
    </row>
    <row r="47" spans="1:10" ht="17" thickBot="1" x14ac:dyDescent="0.25">
      <c r="A47" s="48"/>
      <c r="B47" s="48"/>
      <c r="C47" s="48"/>
      <c r="D47" s="48"/>
      <c r="E47" s="48"/>
      <c r="F47" s="48"/>
      <c r="G47" s="48"/>
      <c r="H47" s="48"/>
      <c r="I47" s="48"/>
      <c r="J47" s="48"/>
    </row>
    <row r="48" spans="1:10" ht="17" thickBot="1" x14ac:dyDescent="0.25">
      <c r="A48" s="48"/>
      <c r="B48" s="171" t="s">
        <v>7</v>
      </c>
      <c r="C48" s="172">
        <f>F48</f>
        <v>0</v>
      </c>
      <c r="D48" s="54"/>
      <c r="E48" s="54">
        <f>SUM(B50:F50)</f>
        <v>0</v>
      </c>
      <c r="F48" s="168">
        <f>E48/G50</f>
        <v>0</v>
      </c>
      <c r="G48" s="55"/>
      <c r="H48" s="48"/>
      <c r="I48" s="48"/>
      <c r="J48" s="48"/>
    </row>
    <row r="49" spans="1:10" ht="16" x14ac:dyDescent="0.2">
      <c r="A49" s="48"/>
      <c r="B49" s="56">
        <f t="shared" ref="B49:G49" si="0">SUM(B8:B16)</f>
        <v>0</v>
      </c>
      <c r="C49" s="56">
        <f t="shared" si="0"/>
        <v>0</v>
      </c>
      <c r="D49" s="56">
        <f t="shared" si="0"/>
        <v>0</v>
      </c>
      <c r="E49" s="56">
        <f t="shared" si="0"/>
        <v>0</v>
      </c>
      <c r="F49" s="56">
        <f t="shared" si="0"/>
        <v>0</v>
      </c>
      <c r="G49" s="56">
        <f t="shared" si="0"/>
        <v>0</v>
      </c>
      <c r="H49" s="48"/>
      <c r="I49" s="48"/>
      <c r="J49" s="48"/>
    </row>
    <row r="50" spans="1:10" ht="17" thickBot="1" x14ac:dyDescent="0.25">
      <c r="A50" s="48"/>
      <c r="B50" s="57">
        <f>B49</f>
        <v>0</v>
      </c>
      <c r="C50" s="58">
        <f>C49*2</f>
        <v>0</v>
      </c>
      <c r="D50" s="58">
        <f>D49*3</f>
        <v>0</v>
      </c>
      <c r="E50" s="58">
        <f>E49*4</f>
        <v>0</v>
      </c>
      <c r="F50" s="59">
        <f>F49*5</f>
        <v>0</v>
      </c>
      <c r="G50" s="59">
        <f>3-G49</f>
        <v>3</v>
      </c>
      <c r="H50" s="48"/>
      <c r="I50" s="48"/>
      <c r="J50" s="48"/>
    </row>
    <row r="51" spans="1:10" ht="17" thickBot="1" x14ac:dyDescent="0.25">
      <c r="A51" s="48"/>
      <c r="B51" s="48"/>
      <c r="C51" s="48"/>
      <c r="D51" s="48"/>
      <c r="E51" s="48"/>
      <c r="F51" s="48"/>
      <c r="G51" s="48"/>
      <c r="H51" s="48"/>
      <c r="I51" s="48"/>
      <c r="J51" s="48"/>
    </row>
    <row r="52" spans="1:10" ht="17" thickBot="1" x14ac:dyDescent="0.25">
      <c r="A52" s="48"/>
      <c r="B52" s="171" t="s">
        <v>8</v>
      </c>
      <c r="C52" s="172">
        <f>F52</f>
        <v>0</v>
      </c>
      <c r="D52" s="54"/>
      <c r="E52" s="54">
        <f>SUM(B54:F54)</f>
        <v>0</v>
      </c>
      <c r="F52" s="168">
        <f>E52/G54</f>
        <v>0</v>
      </c>
      <c r="G52" s="55"/>
      <c r="H52" s="48"/>
      <c r="I52" s="48"/>
      <c r="J52" s="48"/>
    </row>
    <row r="53" spans="1:10" ht="16" x14ac:dyDescent="0.2">
      <c r="A53" s="48"/>
      <c r="B53" s="56">
        <f t="shared" ref="B53:G53" si="1">SUM(B22:B34)</f>
        <v>0</v>
      </c>
      <c r="C53" s="56">
        <f t="shared" si="1"/>
        <v>0</v>
      </c>
      <c r="D53" s="56">
        <f t="shared" si="1"/>
        <v>0</v>
      </c>
      <c r="E53" s="56">
        <f t="shared" si="1"/>
        <v>0</v>
      </c>
      <c r="F53" s="56">
        <f t="shared" si="1"/>
        <v>0</v>
      </c>
      <c r="G53" s="56">
        <f t="shared" si="1"/>
        <v>0</v>
      </c>
      <c r="H53" s="48"/>
      <c r="I53" s="48"/>
      <c r="J53" s="48"/>
    </row>
    <row r="54" spans="1:10" ht="17" thickBot="1" x14ac:dyDescent="0.25">
      <c r="A54" s="48"/>
      <c r="B54" s="57">
        <f>B53</f>
        <v>0</v>
      </c>
      <c r="C54" s="58">
        <f>C53*2</f>
        <v>0</v>
      </c>
      <c r="D54" s="58">
        <f>D53*3</f>
        <v>0</v>
      </c>
      <c r="E54" s="58">
        <f>E53*4</f>
        <v>0</v>
      </c>
      <c r="F54" s="59">
        <f>F53*5</f>
        <v>0</v>
      </c>
      <c r="G54" s="59">
        <f>4-G53</f>
        <v>4</v>
      </c>
      <c r="H54" s="48"/>
      <c r="I54" s="48"/>
      <c r="J54" s="48"/>
    </row>
    <row r="55" spans="1:10" ht="17" thickBot="1" x14ac:dyDescent="0.25">
      <c r="A55" s="48"/>
      <c r="B55" s="48"/>
      <c r="C55" s="48"/>
      <c r="D55" s="48"/>
      <c r="E55" s="48"/>
      <c r="F55" s="48"/>
      <c r="G55" s="48"/>
      <c r="H55" s="48"/>
      <c r="I55" s="48"/>
      <c r="J55" s="48"/>
    </row>
    <row r="56" spans="1:10" ht="17" thickBot="1" x14ac:dyDescent="0.25">
      <c r="A56" s="48"/>
      <c r="B56" s="171" t="s">
        <v>9</v>
      </c>
      <c r="C56" s="172">
        <f>F56</f>
        <v>0</v>
      </c>
      <c r="D56" s="54"/>
      <c r="E56" s="54">
        <f>SUM(B58:F58)</f>
        <v>0</v>
      </c>
      <c r="F56" s="168">
        <f>E56/G58</f>
        <v>0</v>
      </c>
      <c r="G56" s="55"/>
      <c r="H56" s="48"/>
      <c r="I56" s="48"/>
      <c r="J56" s="48"/>
    </row>
    <row r="57" spans="1:10" ht="16" x14ac:dyDescent="0.2">
      <c r="A57" s="48"/>
      <c r="B57" s="56">
        <f t="shared" ref="B57:G57" si="2">SUM(B40:B44)</f>
        <v>0</v>
      </c>
      <c r="C57" s="56">
        <f t="shared" si="2"/>
        <v>0</v>
      </c>
      <c r="D57" s="56">
        <f t="shared" si="2"/>
        <v>0</v>
      </c>
      <c r="E57" s="56">
        <f t="shared" si="2"/>
        <v>0</v>
      </c>
      <c r="F57" s="56">
        <f t="shared" si="2"/>
        <v>0</v>
      </c>
      <c r="G57" s="56">
        <f t="shared" si="2"/>
        <v>0</v>
      </c>
      <c r="H57" s="48"/>
      <c r="I57" s="48"/>
      <c r="J57" s="48"/>
    </row>
    <row r="58" spans="1:10" ht="17" thickBot="1" x14ac:dyDescent="0.25">
      <c r="A58" s="48"/>
      <c r="B58" s="57">
        <f>B57</f>
        <v>0</v>
      </c>
      <c r="C58" s="58">
        <f>C57*2</f>
        <v>0</v>
      </c>
      <c r="D58" s="58">
        <f>D57*3</f>
        <v>0</v>
      </c>
      <c r="E58" s="58">
        <f>E57*4</f>
        <v>0</v>
      </c>
      <c r="F58" s="59">
        <f>F57*5</f>
        <v>0</v>
      </c>
      <c r="G58" s="60">
        <f>2-G57</f>
        <v>2</v>
      </c>
      <c r="H58" s="48"/>
      <c r="I58" s="48"/>
      <c r="J58" s="48"/>
    </row>
    <row r="59" spans="1:10" ht="16" x14ac:dyDescent="0.2">
      <c r="A59" s="48"/>
      <c r="B59" s="48"/>
      <c r="C59" s="48"/>
      <c r="D59" s="48"/>
      <c r="E59" s="48"/>
      <c r="F59" s="48"/>
      <c r="G59" s="48"/>
      <c r="H59" s="48"/>
      <c r="I59" s="48"/>
      <c r="J59" s="48"/>
    </row>
  </sheetData>
  <mergeCells count="20">
    <mergeCell ref="A18:G18"/>
    <mergeCell ref="A2:G2"/>
    <mergeCell ref="A3:G3"/>
    <mergeCell ref="A4:G4"/>
    <mergeCell ref="A6:G6"/>
    <mergeCell ref="A9:G9"/>
    <mergeCell ref="A10:G10"/>
    <mergeCell ref="A13:G13"/>
    <mergeCell ref="A14:G14"/>
    <mergeCell ref="A17:G17"/>
    <mergeCell ref="A31:G31"/>
    <mergeCell ref="A32:G32"/>
    <mergeCell ref="A42:G42"/>
    <mergeCell ref="A36:G36"/>
    <mergeCell ref="A19:G19"/>
    <mergeCell ref="A20:G20"/>
    <mergeCell ref="A23:G23"/>
    <mergeCell ref="A24:G24"/>
    <mergeCell ref="A27:G27"/>
    <mergeCell ref="A28:G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53"/>
  <sheetViews>
    <sheetView zoomScale="61" zoomScaleNormal="85" workbookViewId="0">
      <selection activeCell="A2" sqref="A2"/>
    </sheetView>
  </sheetViews>
  <sheetFormatPr baseColWidth="10" defaultColWidth="8.83203125" defaultRowHeight="15" x14ac:dyDescent="0.2"/>
  <cols>
    <col min="1" max="1" width="45.83203125" customWidth="1"/>
    <col min="2" max="2" width="18.6640625" style="8" customWidth="1"/>
    <col min="3" max="3" width="48.5" customWidth="1"/>
    <col min="4" max="4" width="30.1640625" customWidth="1"/>
  </cols>
  <sheetData>
    <row r="1" spans="1:4" s="6" customFormat="1" ht="19" x14ac:dyDescent="0.25">
      <c r="A1" s="22" t="s">
        <v>205</v>
      </c>
      <c r="B1" s="19"/>
      <c r="D1" s="7"/>
    </row>
    <row r="2" spans="1:4" x14ac:dyDescent="0.2">
      <c r="A2" s="16" t="s">
        <v>206</v>
      </c>
    </row>
    <row r="3" spans="1:4" x14ac:dyDescent="0.2">
      <c r="A3" s="17" t="s">
        <v>207</v>
      </c>
      <c r="B3" s="20"/>
      <c r="C3" s="9"/>
    </row>
    <row r="4" spans="1:4" ht="16" thickBot="1" x14ac:dyDescent="0.25">
      <c r="A4" s="17" t="s">
        <v>208</v>
      </c>
      <c r="B4" s="20"/>
      <c r="C4" s="9"/>
    </row>
    <row r="5" spans="1:4" ht="33" thickBot="1" x14ac:dyDescent="0.25">
      <c r="A5" s="1" t="s">
        <v>179</v>
      </c>
      <c r="B5" s="15" t="s">
        <v>180</v>
      </c>
      <c r="C5" s="2" t="s">
        <v>181</v>
      </c>
    </row>
    <row r="6" spans="1:4" ht="22.5" customHeight="1" thickBot="1" x14ac:dyDescent="0.25">
      <c r="A6" s="190" t="s">
        <v>182</v>
      </c>
      <c r="B6" s="191"/>
      <c r="C6" s="192"/>
    </row>
    <row r="7" spans="1:4" ht="22.5" customHeight="1" thickBot="1" x14ac:dyDescent="0.25">
      <c r="A7" s="5" t="s">
        <v>183</v>
      </c>
      <c r="B7" s="23">
        <f>'1.0 Salvaguardar la naturaleza'!C50</f>
        <v>0</v>
      </c>
      <c r="C7" s="5"/>
    </row>
    <row r="8" spans="1:4" ht="30" customHeight="1" thickBot="1" x14ac:dyDescent="0.25">
      <c r="A8" s="5" t="s">
        <v>184</v>
      </c>
      <c r="B8" s="23">
        <f>'1.0 Salvaguardar la naturaleza'!C54</f>
        <v>0</v>
      </c>
      <c r="C8" s="5"/>
    </row>
    <row r="9" spans="1:4" ht="22.5" customHeight="1" thickBot="1" x14ac:dyDescent="0.25">
      <c r="A9" s="5" t="s">
        <v>185</v>
      </c>
      <c r="B9" s="23">
        <f>'1.0 Salvaguardar la naturaleza'!C58</f>
        <v>0</v>
      </c>
      <c r="C9" s="5"/>
    </row>
    <row r="10" spans="1:4" ht="22.5" customHeight="1" thickBot="1" x14ac:dyDescent="0.25">
      <c r="A10" s="190" t="s">
        <v>186</v>
      </c>
      <c r="B10" s="191"/>
      <c r="C10" s="192"/>
    </row>
    <row r="11" spans="1:4" ht="22.5" customHeight="1" thickBot="1" x14ac:dyDescent="0.25">
      <c r="A11" s="12" t="s">
        <v>187</v>
      </c>
      <c r="B11" s="23">
        <f>'2.0 Capacitar a las personas'!C70</f>
        <v>0</v>
      </c>
      <c r="C11" s="5"/>
    </row>
    <row r="12" spans="1:4" ht="22.5" customHeight="1" thickBot="1" x14ac:dyDescent="0.25">
      <c r="A12" s="5" t="s">
        <v>188</v>
      </c>
      <c r="B12" s="23">
        <f>'2.0 Capacitar a las personas'!C74</f>
        <v>0</v>
      </c>
      <c r="C12" s="5"/>
    </row>
    <row r="13" spans="1:4" ht="22.5" customHeight="1" thickBot="1" x14ac:dyDescent="0.25">
      <c r="A13" s="5" t="s">
        <v>189</v>
      </c>
      <c r="B13" s="23">
        <f>'2.0 Capacitar a las personas'!C78</f>
        <v>0</v>
      </c>
      <c r="C13" s="5"/>
    </row>
    <row r="14" spans="1:4" ht="22.5" customHeight="1" thickBot="1" x14ac:dyDescent="0.25">
      <c r="A14" s="190" t="s">
        <v>190</v>
      </c>
      <c r="B14" s="191"/>
      <c r="C14" s="192"/>
    </row>
    <row r="15" spans="1:4" ht="22.5" customHeight="1" thickBot="1" x14ac:dyDescent="0.25">
      <c r="A15" s="5" t="s">
        <v>191</v>
      </c>
      <c r="B15" s="23">
        <f>'3.0 Emplear les mejores practic'!C36</f>
        <v>0</v>
      </c>
      <c r="C15" s="5"/>
    </row>
    <row r="16" spans="1:4" ht="22.5" customHeight="1" thickBot="1" x14ac:dyDescent="0.25">
      <c r="A16" s="5" t="s">
        <v>192</v>
      </c>
      <c r="B16" s="23">
        <f>'3.0 Emplear les mejores practic'!C40</f>
        <v>0</v>
      </c>
      <c r="C16" s="5"/>
    </row>
    <row r="17" spans="1:4" ht="29.25" customHeight="1" thickBot="1" x14ac:dyDescent="0.25">
      <c r="A17" s="5" t="s">
        <v>193</v>
      </c>
      <c r="B17" s="23">
        <f>'3.0 Emplear les mejores practic'!C44</f>
        <v>0</v>
      </c>
      <c r="C17" s="5"/>
    </row>
    <row r="18" spans="1:4" ht="22.5" customHeight="1" thickBot="1" x14ac:dyDescent="0.25">
      <c r="A18" s="190" t="s">
        <v>194</v>
      </c>
      <c r="B18" s="191"/>
      <c r="C18" s="192"/>
    </row>
    <row r="19" spans="1:4" ht="29.25" customHeight="1" thickBot="1" x14ac:dyDescent="0.25">
      <c r="A19" s="5" t="s">
        <v>195</v>
      </c>
      <c r="B19" s="23">
        <f>'4.0 Local y Contextual'!C43</f>
        <v>0</v>
      </c>
      <c r="C19" s="5"/>
    </row>
    <row r="20" spans="1:4" ht="22.5" customHeight="1" thickBot="1" x14ac:dyDescent="0.25">
      <c r="A20" s="5" t="s">
        <v>196</v>
      </c>
      <c r="B20" s="23">
        <f>'4.0 Local y Contextual'!C47</f>
        <v>0</v>
      </c>
      <c r="C20" s="5"/>
    </row>
    <row r="21" spans="1:4" ht="22.5" customHeight="1" thickBot="1" x14ac:dyDescent="0.25">
      <c r="A21" s="5" t="s">
        <v>197</v>
      </c>
      <c r="B21" s="23">
        <f>'4.0 Local y Contextual'!C51</f>
        <v>0</v>
      </c>
      <c r="C21" s="5"/>
    </row>
    <row r="22" spans="1:4" ht="22.5" customHeight="1" thickBot="1" x14ac:dyDescent="0.25">
      <c r="A22" s="187" t="s">
        <v>198</v>
      </c>
      <c r="B22" s="188"/>
      <c r="C22" s="189"/>
      <c r="D22" s="9"/>
    </row>
    <row r="23" spans="1:4" ht="22.5" customHeight="1" thickBot="1" x14ac:dyDescent="0.25">
      <c r="A23" s="5" t="s">
        <v>199</v>
      </c>
      <c r="B23" s="23">
        <f>'5.0 Capital de alta integridad'!C44</f>
        <v>0</v>
      </c>
      <c r="C23" s="5"/>
    </row>
    <row r="24" spans="1:4" ht="22.5" customHeight="1" thickBot="1" x14ac:dyDescent="0.25">
      <c r="A24" s="13" t="s">
        <v>200</v>
      </c>
      <c r="B24" s="24">
        <f>'5.0 Capital de alta integridad'!C48</f>
        <v>0</v>
      </c>
      <c r="C24" s="14"/>
    </row>
    <row r="25" spans="1:4" ht="27.75" customHeight="1" thickBot="1" x14ac:dyDescent="0.25">
      <c r="A25" s="3" t="s">
        <v>201</v>
      </c>
      <c r="B25" s="25">
        <f>'5.0 Capital de alta integridad'!C52</f>
        <v>0</v>
      </c>
      <c r="C25" s="4"/>
    </row>
    <row r="26" spans="1:4" s="9" customFormat="1" ht="22.5" customHeight="1" thickBot="1" x14ac:dyDescent="0.25">
      <c r="A26" s="187" t="s">
        <v>476</v>
      </c>
      <c r="B26" s="188"/>
      <c r="C26" s="189"/>
      <c r="D26" s="21"/>
    </row>
    <row r="27" spans="1:4" s="9" customFormat="1" ht="22.5" customHeight="1" thickBot="1" x14ac:dyDescent="0.25">
      <c r="A27" s="5" t="s">
        <v>202</v>
      </c>
      <c r="B27" s="23">
        <f>'6.0 Diseno para la sostenibilid'!C48</f>
        <v>0</v>
      </c>
      <c r="C27" s="5"/>
    </row>
    <row r="28" spans="1:4" s="9" customFormat="1" ht="22.5" customHeight="1" thickBot="1" x14ac:dyDescent="0.25">
      <c r="A28" s="13" t="s">
        <v>203</v>
      </c>
      <c r="B28" s="26">
        <f>'6.0 Diseno para la sostenibilid'!C52</f>
        <v>0</v>
      </c>
      <c r="C28" s="13"/>
    </row>
    <row r="29" spans="1:4" ht="22.5" customHeight="1" thickBot="1" x14ac:dyDescent="0.25">
      <c r="A29" s="3" t="s">
        <v>204</v>
      </c>
      <c r="B29" s="25">
        <f>'6.0 Diseno para la sostenibilid'!C56</f>
        <v>0</v>
      </c>
      <c r="C29" s="4"/>
      <c r="D29" s="10"/>
    </row>
    <row r="30" spans="1:4" ht="15" customHeight="1" x14ac:dyDescent="0.2">
      <c r="D30" s="11"/>
    </row>
    <row r="31" spans="1:4" x14ac:dyDescent="0.2">
      <c r="A31" s="12"/>
      <c r="D31" s="12"/>
    </row>
    <row r="32" spans="1:4" ht="29.25" customHeight="1" x14ac:dyDescent="0.2">
      <c r="D32" s="12"/>
    </row>
    <row r="33" spans="4:4" x14ac:dyDescent="0.2">
      <c r="D33" s="12"/>
    </row>
    <row r="34" spans="4:4" ht="15" customHeight="1" x14ac:dyDescent="0.2">
      <c r="D34" s="11"/>
    </row>
    <row r="35" spans="4:4" x14ac:dyDescent="0.2">
      <c r="D35" s="12"/>
    </row>
    <row r="36" spans="4:4" x14ac:dyDescent="0.2">
      <c r="D36" s="12"/>
    </row>
    <row r="37" spans="4:4" x14ac:dyDescent="0.2">
      <c r="D37" s="12"/>
    </row>
    <row r="38" spans="4:4" x14ac:dyDescent="0.2">
      <c r="D38" s="11"/>
    </row>
    <row r="39" spans="4:4" x14ac:dyDescent="0.2">
      <c r="D39" s="12"/>
    </row>
    <row r="40" spans="4:4" x14ac:dyDescent="0.2">
      <c r="D40" s="12"/>
    </row>
    <row r="41" spans="4:4" x14ac:dyDescent="0.2">
      <c r="D41" s="12"/>
    </row>
    <row r="42" spans="4:4" x14ac:dyDescent="0.2">
      <c r="D42" s="11"/>
    </row>
    <row r="43" spans="4:4" x14ac:dyDescent="0.2">
      <c r="D43" s="12"/>
    </row>
    <row r="44" spans="4:4" x14ac:dyDescent="0.2">
      <c r="D44" s="12"/>
    </row>
    <row r="45" spans="4:4" x14ac:dyDescent="0.2">
      <c r="D45" s="12"/>
    </row>
    <row r="46" spans="4:4" x14ac:dyDescent="0.2">
      <c r="D46" s="11"/>
    </row>
    <row r="47" spans="4:4" x14ac:dyDescent="0.2">
      <c r="D47" s="12"/>
    </row>
    <row r="48" spans="4:4" x14ac:dyDescent="0.2">
      <c r="D48" s="12"/>
    </row>
    <row r="49" spans="4:4" x14ac:dyDescent="0.2">
      <c r="D49" s="12"/>
    </row>
    <row r="50" spans="4:4" x14ac:dyDescent="0.2">
      <c r="D50" s="11"/>
    </row>
    <row r="51" spans="4:4" x14ac:dyDescent="0.2">
      <c r="D51" s="12"/>
    </row>
    <row r="52" spans="4:4" x14ac:dyDescent="0.2">
      <c r="D52" s="12"/>
    </row>
    <row r="53" spans="4:4" x14ac:dyDescent="0.2">
      <c r="D53" s="12"/>
    </row>
  </sheetData>
  <mergeCells count="6">
    <mergeCell ref="A26:C26"/>
    <mergeCell ref="A6:C6"/>
    <mergeCell ref="A10:C10"/>
    <mergeCell ref="A18:C18"/>
    <mergeCell ref="A14:C14"/>
    <mergeCell ref="A22:C22"/>
  </mergeCells>
  <pageMargins left="0.7" right="0.7" top="0.75" bottom="0.75" header="0.3" footer="0.3"/>
  <pageSetup paperSize="9" scale="75"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Wheel">
                <anchor moveWithCells="1" sizeWithCells="1">
                  <from>
                    <xdr:col>3</xdr:col>
                    <xdr:colOff>2070100</xdr:colOff>
                    <xdr:row>22</xdr:row>
                    <xdr:rowOff>101600</xdr:rowOff>
                  </from>
                  <to>
                    <xdr:col>6</xdr:col>
                    <xdr:colOff>596900</xdr:colOff>
                    <xdr:row>23</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90"/>
  <sheetViews>
    <sheetView workbookViewId="0">
      <selection activeCell="O30" sqref="O30"/>
    </sheetView>
  </sheetViews>
  <sheetFormatPr baseColWidth="10" defaultColWidth="8.83203125" defaultRowHeight="15" x14ac:dyDescent="0.2"/>
  <cols>
    <col min="1" max="3" width="8.83203125" customWidth="1"/>
    <col min="5" max="5" width="8.83203125" customWidth="1"/>
    <col min="7" max="7" width="11.1640625" bestFit="1" customWidth="1"/>
  </cols>
  <sheetData>
    <row r="1" spans="1:8" x14ac:dyDescent="0.2">
      <c r="A1" t="s">
        <v>10</v>
      </c>
      <c r="B1">
        <f>IF(EvaluationForm!$B$7&gt;=1,1,0)</f>
        <v>0</v>
      </c>
      <c r="F1" s="6" t="s">
        <v>11</v>
      </c>
      <c r="G1" s="19" t="s">
        <v>12</v>
      </c>
      <c r="H1" s="6" t="s">
        <v>13</v>
      </c>
    </row>
    <row r="2" spans="1:8" x14ac:dyDescent="0.2">
      <c r="A2" t="s">
        <v>14</v>
      </c>
      <c r="B2">
        <f>IF(EvaluationForm!$B$7&gt;=2,1,0)</f>
        <v>0</v>
      </c>
      <c r="E2">
        <v>1</v>
      </c>
      <c r="G2" s="8">
        <v>0</v>
      </c>
      <c r="H2" t="s">
        <v>15</v>
      </c>
    </row>
    <row r="3" spans="1:8" x14ac:dyDescent="0.2">
      <c r="A3" t="s">
        <v>16</v>
      </c>
      <c r="B3">
        <f>IF(EvaluationForm!$B$7&gt;=3,1,0)</f>
        <v>0</v>
      </c>
      <c r="E3">
        <v>2</v>
      </c>
      <c r="F3" s="18"/>
      <c r="G3" s="8">
        <v>1</v>
      </c>
      <c r="H3" t="s">
        <v>17</v>
      </c>
    </row>
    <row r="4" spans="1:8" x14ac:dyDescent="0.2">
      <c r="A4" t="s">
        <v>18</v>
      </c>
      <c r="B4">
        <f>IF(EvaluationForm!$B$7&gt;=4,1,0)</f>
        <v>0</v>
      </c>
    </row>
    <row r="5" spans="1:8" x14ac:dyDescent="0.2">
      <c r="A5" t="s">
        <v>19</v>
      </c>
      <c r="B5">
        <f>IF(EvaluationForm!$B$7&gt;=5,1,0)</f>
        <v>0</v>
      </c>
    </row>
    <row r="6" spans="1:8" x14ac:dyDescent="0.2">
      <c r="A6" t="s">
        <v>20</v>
      </c>
      <c r="B6">
        <f>IF(EvaluationForm!$B$8&gt;=1,1,0)</f>
        <v>0</v>
      </c>
      <c r="F6" t="s">
        <v>21</v>
      </c>
      <c r="G6" t="s">
        <v>22</v>
      </c>
    </row>
    <row r="7" spans="1:8" x14ac:dyDescent="0.2">
      <c r="A7" t="s">
        <v>23</v>
      </c>
      <c r="B7">
        <f>IF(EvaluationForm!$B$8&gt;=2,1,0)</f>
        <v>0</v>
      </c>
      <c r="F7">
        <f>VLOOKUP(actReg,regData,2,FALSE)</f>
        <v>0</v>
      </c>
      <c r="G7" t="s">
        <v>24</v>
      </c>
    </row>
    <row r="8" spans="1:8" x14ac:dyDescent="0.2">
      <c r="A8" t="s">
        <v>25</v>
      </c>
      <c r="B8">
        <f>IF(EvaluationForm!$B$8&gt;=3,1,0)</f>
        <v>0</v>
      </c>
      <c r="F8" t="str">
        <f>VLOOKUP(actRegValue,clsValue,2,FALSE)</f>
        <v>class0</v>
      </c>
      <c r="G8" t="s">
        <v>26</v>
      </c>
    </row>
    <row r="9" spans="1:8" x14ac:dyDescent="0.2">
      <c r="A9" t="s">
        <v>27</v>
      </c>
      <c r="B9">
        <f>IF(EvaluationForm!$B$8&gt;=4,1,0)</f>
        <v>0</v>
      </c>
    </row>
    <row r="10" spans="1:8" x14ac:dyDescent="0.2">
      <c r="A10" t="s">
        <v>28</v>
      </c>
      <c r="B10">
        <f>IF(EvaluationForm!$B$8&gt;=5,1,0)</f>
        <v>0</v>
      </c>
    </row>
    <row r="11" spans="1:8" x14ac:dyDescent="0.2">
      <c r="A11" t="s">
        <v>29</v>
      </c>
      <c r="B11">
        <f>IF(EvaluationForm!$B$9&gt;=1,1,0)</f>
        <v>0</v>
      </c>
    </row>
    <row r="12" spans="1:8" x14ac:dyDescent="0.2">
      <c r="A12" t="s">
        <v>30</v>
      </c>
      <c r="B12">
        <f>IF(EvaluationForm!$B$9&gt;=2,1,0)</f>
        <v>0</v>
      </c>
    </row>
    <row r="13" spans="1:8" x14ac:dyDescent="0.2">
      <c r="A13" t="s">
        <v>31</v>
      </c>
      <c r="B13">
        <f>IF(EvaluationForm!$B$9&gt;=3,1,0)</f>
        <v>0</v>
      </c>
    </row>
    <row r="14" spans="1:8" x14ac:dyDescent="0.2">
      <c r="A14" t="s">
        <v>32</v>
      </c>
      <c r="B14">
        <f>IF(EvaluationForm!$B$9&gt;=4,1,0)</f>
        <v>0</v>
      </c>
    </row>
    <row r="15" spans="1:8" x14ac:dyDescent="0.2">
      <c r="A15" t="s">
        <v>33</v>
      </c>
      <c r="B15">
        <f>IF(EvaluationForm!$B$9&gt;=5,1,0)</f>
        <v>0</v>
      </c>
    </row>
    <row r="16" spans="1:8" x14ac:dyDescent="0.2">
      <c r="A16" t="s">
        <v>34</v>
      </c>
      <c r="B16">
        <f>IF(EvaluationForm!$B$11&gt;=1,1,0)</f>
        <v>0</v>
      </c>
    </row>
    <row r="17" spans="1:2" x14ac:dyDescent="0.2">
      <c r="A17" t="s">
        <v>35</v>
      </c>
      <c r="B17">
        <f>IF(EvaluationForm!$B$11&gt;=2,1,0)</f>
        <v>0</v>
      </c>
    </row>
    <row r="18" spans="1:2" x14ac:dyDescent="0.2">
      <c r="A18" t="s">
        <v>36</v>
      </c>
      <c r="B18">
        <f>IF(EvaluationForm!$B$11&gt;=3,1,0)</f>
        <v>0</v>
      </c>
    </row>
    <row r="19" spans="1:2" x14ac:dyDescent="0.2">
      <c r="A19" t="s">
        <v>37</v>
      </c>
      <c r="B19">
        <f>IF(EvaluationForm!$B$11&gt;=4,1,0)</f>
        <v>0</v>
      </c>
    </row>
    <row r="20" spans="1:2" x14ac:dyDescent="0.2">
      <c r="A20" t="s">
        <v>38</v>
      </c>
      <c r="B20">
        <f>IF(EvaluationForm!$B$11&gt;=5,1,0)</f>
        <v>0</v>
      </c>
    </row>
    <row r="21" spans="1:2" x14ac:dyDescent="0.2">
      <c r="A21" t="s">
        <v>39</v>
      </c>
      <c r="B21">
        <f>IF(EvaluationForm!$B$12&gt;=1,1,0)</f>
        <v>0</v>
      </c>
    </row>
    <row r="22" spans="1:2" x14ac:dyDescent="0.2">
      <c r="A22" t="s">
        <v>40</v>
      </c>
      <c r="B22">
        <f>IF(EvaluationForm!$B$12&gt;=2,1,0)</f>
        <v>0</v>
      </c>
    </row>
    <row r="23" spans="1:2" x14ac:dyDescent="0.2">
      <c r="A23" t="s">
        <v>41</v>
      </c>
      <c r="B23">
        <f>IF(EvaluationForm!$B$12&gt;=3,1,0)</f>
        <v>0</v>
      </c>
    </row>
    <row r="24" spans="1:2" x14ac:dyDescent="0.2">
      <c r="A24" t="s">
        <v>42</v>
      </c>
      <c r="B24">
        <f>IF(EvaluationForm!$B$12&gt;=4,1,0)</f>
        <v>0</v>
      </c>
    </row>
    <row r="25" spans="1:2" x14ac:dyDescent="0.2">
      <c r="A25" t="s">
        <v>43</v>
      </c>
      <c r="B25">
        <f>IF(EvaluationForm!$B$12&gt;=5,1,0)</f>
        <v>0</v>
      </c>
    </row>
    <row r="26" spans="1:2" x14ac:dyDescent="0.2">
      <c r="A26" t="s">
        <v>44</v>
      </c>
      <c r="B26">
        <f>IF(EvaluationForm!$B$13&gt;=1,1,0)</f>
        <v>0</v>
      </c>
    </row>
    <row r="27" spans="1:2" x14ac:dyDescent="0.2">
      <c r="A27" t="s">
        <v>45</v>
      </c>
      <c r="B27">
        <f>IF(EvaluationForm!$B$13&gt;=2,1,0)</f>
        <v>0</v>
      </c>
    </row>
    <row r="28" spans="1:2" x14ac:dyDescent="0.2">
      <c r="A28" t="s">
        <v>46</v>
      </c>
      <c r="B28">
        <f>IF(EvaluationForm!$B$13&gt;=3,1,0)</f>
        <v>0</v>
      </c>
    </row>
    <row r="29" spans="1:2" x14ac:dyDescent="0.2">
      <c r="A29" t="s">
        <v>47</v>
      </c>
      <c r="B29">
        <f>IF(EvaluationForm!$B$13&gt;=4,1,0)</f>
        <v>0</v>
      </c>
    </row>
    <row r="30" spans="1:2" x14ac:dyDescent="0.2">
      <c r="A30" t="s">
        <v>48</v>
      </c>
      <c r="B30">
        <f>IF(EvaluationForm!$B$13&gt;=5,1,0)</f>
        <v>0</v>
      </c>
    </row>
    <row r="31" spans="1:2" x14ac:dyDescent="0.2">
      <c r="A31" t="s">
        <v>49</v>
      </c>
      <c r="B31">
        <f>IF(EvaluationForm!$B$15&gt;=1,1,0)</f>
        <v>0</v>
      </c>
    </row>
    <row r="32" spans="1:2" x14ac:dyDescent="0.2">
      <c r="A32" t="s">
        <v>50</v>
      </c>
      <c r="B32">
        <f>IF(EvaluationForm!$B$15&gt;=2,1,0)</f>
        <v>0</v>
      </c>
    </row>
    <row r="33" spans="1:2" x14ac:dyDescent="0.2">
      <c r="A33" t="s">
        <v>51</v>
      </c>
      <c r="B33">
        <f>IF(EvaluationForm!$B$15&gt;=3,1,0)</f>
        <v>0</v>
      </c>
    </row>
    <row r="34" spans="1:2" x14ac:dyDescent="0.2">
      <c r="A34" t="s">
        <v>52</v>
      </c>
      <c r="B34">
        <f>IF(EvaluationForm!$B$15&gt;=4,1,0)</f>
        <v>0</v>
      </c>
    </row>
    <row r="35" spans="1:2" x14ac:dyDescent="0.2">
      <c r="A35" t="s">
        <v>53</v>
      </c>
      <c r="B35">
        <f>IF(EvaluationForm!$B$15&gt;=5,1,0)</f>
        <v>0</v>
      </c>
    </row>
    <row r="36" spans="1:2" x14ac:dyDescent="0.2">
      <c r="A36" t="s">
        <v>54</v>
      </c>
      <c r="B36">
        <f>IF(EvaluationForm!$B$16&gt;=1,1,0)</f>
        <v>0</v>
      </c>
    </row>
    <row r="37" spans="1:2" x14ac:dyDescent="0.2">
      <c r="A37" t="s">
        <v>55</v>
      </c>
      <c r="B37">
        <f>IF(EvaluationForm!$B$16&gt;=2,1,0)</f>
        <v>0</v>
      </c>
    </row>
    <row r="38" spans="1:2" x14ac:dyDescent="0.2">
      <c r="A38" t="s">
        <v>56</v>
      </c>
      <c r="B38">
        <f>IF(EvaluationForm!$B$16&gt;=3,1,0)</f>
        <v>0</v>
      </c>
    </row>
    <row r="39" spans="1:2" x14ac:dyDescent="0.2">
      <c r="A39" t="s">
        <v>57</v>
      </c>
      <c r="B39">
        <f>IF(EvaluationForm!$B$16&gt;=4,1,0)</f>
        <v>0</v>
      </c>
    </row>
    <row r="40" spans="1:2" x14ac:dyDescent="0.2">
      <c r="A40" t="s">
        <v>58</v>
      </c>
      <c r="B40">
        <f>IF(EvaluationForm!$B$16&gt;=5,1,0)</f>
        <v>0</v>
      </c>
    </row>
    <row r="41" spans="1:2" x14ac:dyDescent="0.2">
      <c r="A41" t="s">
        <v>59</v>
      </c>
      <c r="B41">
        <f>IF(EvaluationForm!$B$17&gt;=1,1,0)</f>
        <v>0</v>
      </c>
    </row>
    <row r="42" spans="1:2" x14ac:dyDescent="0.2">
      <c r="A42" t="s">
        <v>60</v>
      </c>
      <c r="B42">
        <f>IF(EvaluationForm!$B$17&gt;=2,1,0)</f>
        <v>0</v>
      </c>
    </row>
    <row r="43" spans="1:2" x14ac:dyDescent="0.2">
      <c r="A43" t="s">
        <v>61</v>
      </c>
      <c r="B43">
        <f>IF(EvaluationForm!$B$17&gt;=3,1,0)</f>
        <v>0</v>
      </c>
    </row>
    <row r="44" spans="1:2" x14ac:dyDescent="0.2">
      <c r="A44" t="s">
        <v>62</v>
      </c>
      <c r="B44">
        <f>IF(EvaluationForm!$B$17&gt;=4,1,0)</f>
        <v>0</v>
      </c>
    </row>
    <row r="45" spans="1:2" x14ac:dyDescent="0.2">
      <c r="A45" t="s">
        <v>63</v>
      </c>
      <c r="B45">
        <f>IF(EvaluationForm!$B$17&gt;=5,1,0)</f>
        <v>0</v>
      </c>
    </row>
    <row r="46" spans="1:2" x14ac:dyDescent="0.2">
      <c r="A46" t="s">
        <v>64</v>
      </c>
      <c r="B46">
        <f>IF(EvaluationForm!$B$19&gt;=1,1,0)</f>
        <v>0</v>
      </c>
    </row>
    <row r="47" spans="1:2" x14ac:dyDescent="0.2">
      <c r="A47" t="s">
        <v>65</v>
      </c>
      <c r="B47">
        <f>IF(EvaluationForm!$B$19&gt;=2,1,0)</f>
        <v>0</v>
      </c>
    </row>
    <row r="48" spans="1:2" x14ac:dyDescent="0.2">
      <c r="A48" t="s">
        <v>66</v>
      </c>
      <c r="B48">
        <f>IF(EvaluationForm!$B$19&gt;=3,1,0)</f>
        <v>0</v>
      </c>
    </row>
    <row r="49" spans="1:2" x14ac:dyDescent="0.2">
      <c r="A49" t="s">
        <v>67</v>
      </c>
      <c r="B49">
        <f>IF(EvaluationForm!$B$19&gt;=4,1,0)</f>
        <v>0</v>
      </c>
    </row>
    <row r="50" spans="1:2" x14ac:dyDescent="0.2">
      <c r="A50" t="s">
        <v>68</v>
      </c>
      <c r="B50">
        <f>IF(EvaluationForm!$B$19&gt;=5,1,0)</f>
        <v>0</v>
      </c>
    </row>
    <row r="51" spans="1:2" x14ac:dyDescent="0.2">
      <c r="A51" t="s">
        <v>69</v>
      </c>
      <c r="B51">
        <f>IF(EvaluationForm!$B$20&gt;=1,1,0)</f>
        <v>0</v>
      </c>
    </row>
    <row r="52" spans="1:2" x14ac:dyDescent="0.2">
      <c r="A52" t="s">
        <v>70</v>
      </c>
      <c r="B52">
        <f>IF(EvaluationForm!$B$20&gt;=2,1,0)</f>
        <v>0</v>
      </c>
    </row>
    <row r="53" spans="1:2" x14ac:dyDescent="0.2">
      <c r="A53" t="s">
        <v>71</v>
      </c>
      <c r="B53">
        <f>IF(EvaluationForm!$B$20&gt;=3,1,0)</f>
        <v>0</v>
      </c>
    </row>
    <row r="54" spans="1:2" x14ac:dyDescent="0.2">
      <c r="A54" t="s">
        <v>72</v>
      </c>
      <c r="B54">
        <f>IF(EvaluationForm!$B$20&gt;=4,1,0)</f>
        <v>0</v>
      </c>
    </row>
    <row r="55" spans="1:2" x14ac:dyDescent="0.2">
      <c r="A55" t="s">
        <v>73</v>
      </c>
      <c r="B55">
        <f>IF(EvaluationForm!$B$20&gt;=5,1,0)</f>
        <v>0</v>
      </c>
    </row>
    <row r="56" spans="1:2" x14ac:dyDescent="0.2">
      <c r="A56" t="s">
        <v>74</v>
      </c>
      <c r="B56">
        <f>IF(EvaluationForm!$B$21&gt;=1,1,0)</f>
        <v>0</v>
      </c>
    </row>
    <row r="57" spans="1:2" x14ac:dyDescent="0.2">
      <c r="A57" t="s">
        <v>75</v>
      </c>
      <c r="B57">
        <f>IF(EvaluationForm!$B$21&gt;=2,1,0)</f>
        <v>0</v>
      </c>
    </row>
    <row r="58" spans="1:2" x14ac:dyDescent="0.2">
      <c r="A58" t="s">
        <v>76</v>
      </c>
      <c r="B58">
        <f>IF(EvaluationForm!$B$21&gt;=3,1,0)</f>
        <v>0</v>
      </c>
    </row>
    <row r="59" spans="1:2" x14ac:dyDescent="0.2">
      <c r="A59" t="s">
        <v>77</v>
      </c>
      <c r="B59">
        <f>IF(EvaluationForm!$B$21&gt;=4,1,0)</f>
        <v>0</v>
      </c>
    </row>
    <row r="60" spans="1:2" x14ac:dyDescent="0.2">
      <c r="A60" t="s">
        <v>78</v>
      </c>
      <c r="B60">
        <f>IF(EvaluationForm!$B$21&gt;=5,1,0)</f>
        <v>0</v>
      </c>
    </row>
    <row r="61" spans="1:2" x14ac:dyDescent="0.2">
      <c r="A61" t="s">
        <v>79</v>
      </c>
      <c r="B61">
        <f>IF(EvaluationForm!$B$23&gt;=1,1,0)</f>
        <v>0</v>
      </c>
    </row>
    <row r="62" spans="1:2" x14ac:dyDescent="0.2">
      <c r="A62" t="s">
        <v>80</v>
      </c>
      <c r="B62">
        <f>IF(EvaluationForm!$B$23&gt;=2,1,0)</f>
        <v>0</v>
      </c>
    </row>
    <row r="63" spans="1:2" x14ac:dyDescent="0.2">
      <c r="A63" t="s">
        <v>81</v>
      </c>
      <c r="B63">
        <f>IF(EvaluationForm!$B$23&gt;=3,1,0)</f>
        <v>0</v>
      </c>
    </row>
    <row r="64" spans="1:2" x14ac:dyDescent="0.2">
      <c r="A64" t="s">
        <v>82</v>
      </c>
      <c r="B64">
        <f>IF(EvaluationForm!$B$23&gt;=4,1,0)</f>
        <v>0</v>
      </c>
    </row>
    <row r="65" spans="1:2" x14ac:dyDescent="0.2">
      <c r="A65" t="s">
        <v>83</v>
      </c>
      <c r="B65">
        <f>IF(EvaluationForm!$B$23&gt;=5,1,0)</f>
        <v>0</v>
      </c>
    </row>
    <row r="66" spans="1:2" x14ac:dyDescent="0.2">
      <c r="A66" t="s">
        <v>84</v>
      </c>
      <c r="B66">
        <f>IF(EvaluationForm!$B$24&gt;=1,1,0)</f>
        <v>0</v>
      </c>
    </row>
    <row r="67" spans="1:2" x14ac:dyDescent="0.2">
      <c r="A67" t="s">
        <v>85</v>
      </c>
      <c r="B67">
        <f>IF(EvaluationForm!$B$24&gt;=2,1,0)</f>
        <v>0</v>
      </c>
    </row>
    <row r="68" spans="1:2" x14ac:dyDescent="0.2">
      <c r="A68" t="s">
        <v>86</v>
      </c>
      <c r="B68">
        <f>IF(EvaluationForm!$B$24&gt;=3,1,0)</f>
        <v>0</v>
      </c>
    </row>
    <row r="69" spans="1:2" x14ac:dyDescent="0.2">
      <c r="A69" t="s">
        <v>87</v>
      </c>
      <c r="B69">
        <f>IF(EvaluationForm!$B$24&gt;=4,1,0)</f>
        <v>0</v>
      </c>
    </row>
    <row r="70" spans="1:2" x14ac:dyDescent="0.2">
      <c r="A70" t="s">
        <v>88</v>
      </c>
      <c r="B70">
        <f>IF(EvaluationForm!$B$24&gt;=5,1,0)</f>
        <v>0</v>
      </c>
    </row>
    <row r="71" spans="1:2" x14ac:dyDescent="0.2">
      <c r="A71" t="s">
        <v>89</v>
      </c>
      <c r="B71">
        <f>IF(EvaluationForm!$B$25&gt;=1,1,0)</f>
        <v>0</v>
      </c>
    </row>
    <row r="72" spans="1:2" x14ac:dyDescent="0.2">
      <c r="A72" t="s">
        <v>90</v>
      </c>
      <c r="B72">
        <f>IF(EvaluationForm!$B$25&gt;=2,1,0)</f>
        <v>0</v>
      </c>
    </row>
    <row r="73" spans="1:2" x14ac:dyDescent="0.2">
      <c r="A73" t="s">
        <v>91</v>
      </c>
      <c r="B73">
        <f>IF(EvaluationForm!$B$25&gt;=3,1,0)</f>
        <v>0</v>
      </c>
    </row>
    <row r="74" spans="1:2" x14ac:dyDescent="0.2">
      <c r="A74" t="s">
        <v>92</v>
      </c>
      <c r="B74">
        <f>IF(EvaluationForm!$B$25&gt;=4,1,0)</f>
        <v>0</v>
      </c>
    </row>
    <row r="75" spans="1:2" x14ac:dyDescent="0.2">
      <c r="A75" t="s">
        <v>93</v>
      </c>
      <c r="B75">
        <f>IF(EvaluationForm!$B$25&gt;=5,1,0)</f>
        <v>0</v>
      </c>
    </row>
    <row r="76" spans="1:2" x14ac:dyDescent="0.2">
      <c r="A76" t="s">
        <v>94</v>
      </c>
      <c r="B76">
        <f>IF(EvaluationForm!$B$27&gt;=1,1,0)</f>
        <v>0</v>
      </c>
    </row>
    <row r="77" spans="1:2" x14ac:dyDescent="0.2">
      <c r="A77" t="s">
        <v>95</v>
      </c>
      <c r="B77">
        <f>IF(EvaluationForm!$B$27&gt;=2,1,0)</f>
        <v>0</v>
      </c>
    </row>
    <row r="78" spans="1:2" x14ac:dyDescent="0.2">
      <c r="A78" t="s">
        <v>96</v>
      </c>
      <c r="B78">
        <f>IF(EvaluationForm!$B$27&gt;=3,1,0)</f>
        <v>0</v>
      </c>
    </row>
    <row r="79" spans="1:2" x14ac:dyDescent="0.2">
      <c r="A79" t="s">
        <v>97</v>
      </c>
      <c r="B79">
        <f>IF(EvaluationForm!$B$27&gt;=4,1,0)</f>
        <v>0</v>
      </c>
    </row>
    <row r="80" spans="1:2" x14ac:dyDescent="0.2">
      <c r="A80" t="s">
        <v>98</v>
      </c>
      <c r="B80">
        <f>IF(EvaluationForm!$B$27&gt;=5,1,0)</f>
        <v>0</v>
      </c>
    </row>
    <row r="81" spans="1:2" x14ac:dyDescent="0.2">
      <c r="A81" t="s">
        <v>99</v>
      </c>
      <c r="B81">
        <f>IF(EvaluationForm!$B$28&gt;=1,1,0)</f>
        <v>0</v>
      </c>
    </row>
    <row r="82" spans="1:2" x14ac:dyDescent="0.2">
      <c r="A82" t="s">
        <v>100</v>
      </c>
      <c r="B82">
        <f>IF(EvaluationForm!$B$28&gt;=2,1,0)</f>
        <v>0</v>
      </c>
    </row>
    <row r="83" spans="1:2" x14ac:dyDescent="0.2">
      <c r="A83" t="s">
        <v>101</v>
      </c>
      <c r="B83">
        <f>IF(EvaluationForm!$B$28&gt;=3,1,0)</f>
        <v>0</v>
      </c>
    </row>
    <row r="84" spans="1:2" x14ac:dyDescent="0.2">
      <c r="A84" t="s">
        <v>102</v>
      </c>
      <c r="B84">
        <f>IF(EvaluationForm!$B$28&gt;=4,1,0)</f>
        <v>0</v>
      </c>
    </row>
    <row r="85" spans="1:2" x14ac:dyDescent="0.2">
      <c r="A85" t="s">
        <v>103</v>
      </c>
      <c r="B85">
        <f>IF(EvaluationForm!$B$28&gt;=5,1,0)</f>
        <v>0</v>
      </c>
    </row>
    <row r="86" spans="1:2" x14ac:dyDescent="0.2">
      <c r="A86" t="s">
        <v>104</v>
      </c>
      <c r="B86">
        <f>IF(EvaluationForm!$B$29&gt;=1,1,0)</f>
        <v>0</v>
      </c>
    </row>
    <row r="87" spans="1:2" x14ac:dyDescent="0.2">
      <c r="A87" t="s">
        <v>105</v>
      </c>
      <c r="B87">
        <f>IF(EvaluationForm!$B$29&gt;=2,1,0)</f>
        <v>0</v>
      </c>
    </row>
    <row r="88" spans="1:2" x14ac:dyDescent="0.2">
      <c r="A88" t="s">
        <v>106</v>
      </c>
      <c r="B88">
        <f>IF(EvaluationForm!$B$29&gt;=3,1,0)</f>
        <v>0</v>
      </c>
    </row>
    <row r="89" spans="1:2" x14ac:dyDescent="0.2">
      <c r="A89" t="s">
        <v>107</v>
      </c>
      <c r="B89">
        <f>IF(EvaluationForm!$B$29&gt;=4,1,0)</f>
        <v>0</v>
      </c>
    </row>
    <row r="90" spans="1:2" x14ac:dyDescent="0.2">
      <c r="A90" t="s">
        <v>21</v>
      </c>
      <c r="B90">
        <f>IF(EvaluationForm!$B$29&gt;=5,1,0)</f>
        <v>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F7377B822FF634F82C42118CA4BF960" ma:contentTypeVersion="18" ma:contentTypeDescription="Crear nuevo documento." ma:contentTypeScope="" ma:versionID="2a867a5f65fe9030e2587dd1db2d7ab0">
  <xsd:schema xmlns:xsd="http://www.w3.org/2001/XMLSchema" xmlns:xs="http://www.w3.org/2001/XMLSchema" xmlns:p="http://schemas.microsoft.com/office/2006/metadata/properties" xmlns:ns2="64b17508-8aa9-4c80-81e8-4a4bde55a466" xmlns:ns3="9b9167f2-47a5-4869-959a-bc28f7ddb432" targetNamespace="http://schemas.microsoft.com/office/2006/metadata/properties" ma:root="true" ma:fieldsID="e50e700c4678c15da3d0e09f86017c23" ns2:_="" ns3:_="">
    <xsd:import namespace="64b17508-8aa9-4c80-81e8-4a4bde55a466"/>
    <xsd:import namespace="9b9167f2-47a5-4869-959a-bc28f7ddb43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17508-8aa9-4c80-81e8-4a4bde55a4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8daf86-3795-4ffd-9ea7-f0b2d2040f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9167f2-47a5-4869-959a-bc28f7ddb43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8c4aba6-b038-4985-9f05-fa04ecc29e31}" ma:internalName="TaxCatchAll" ma:showField="CatchAllData" ma:web="9b9167f2-47a5-4869-959a-bc28f7ddb4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b9167f2-47a5-4869-959a-bc28f7ddb432">
      <UserInfo>
        <DisplayName>Ryan Moyer</DisplayName>
        <AccountId>254</AccountId>
        <AccountType/>
      </UserInfo>
      <UserInfo>
        <DisplayName>Lisa Schindler Murray</DisplayName>
        <AccountId>255</AccountId>
        <AccountType/>
      </UserInfo>
      <UserInfo>
        <DisplayName>Muriuki, Tabitha</DisplayName>
        <AccountId>256</AccountId>
        <AccountType/>
      </UserInfo>
      <UserInfo>
        <DisplayName>scott.settelmyer</DisplayName>
        <AccountId>183</AccountId>
        <AccountType/>
      </UserInfo>
    </SharedWithUsers>
    <lcf76f155ced4ddcb4097134ff3c332f xmlns="64b17508-8aa9-4c80-81e8-4a4bde55a466">
      <Terms xmlns="http://schemas.microsoft.com/office/infopath/2007/PartnerControls"/>
    </lcf76f155ced4ddcb4097134ff3c332f>
    <TaxCatchAll xmlns="9b9167f2-47a5-4869-959a-bc28f7ddb432" xsi:nil="true"/>
  </documentManagement>
</p:properties>
</file>

<file path=customXml/itemProps1.xml><?xml version="1.0" encoding="utf-8"?>
<ds:datastoreItem xmlns:ds="http://schemas.openxmlformats.org/officeDocument/2006/customXml" ds:itemID="{2C7FF894-4727-4153-9F0A-4291F769D3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17508-8aa9-4c80-81e8-4a4bde55a466"/>
    <ds:schemaRef ds:uri="9b9167f2-47a5-4869-959a-bc28f7ddb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0B3A54-7B1B-41E3-8F54-9992817A3005}">
  <ds:schemaRefs>
    <ds:schemaRef ds:uri="http://schemas.microsoft.com/sharepoint/v3/contenttype/forms"/>
  </ds:schemaRefs>
</ds:datastoreItem>
</file>

<file path=customXml/itemProps3.xml><?xml version="1.0" encoding="utf-8"?>
<ds:datastoreItem xmlns:ds="http://schemas.openxmlformats.org/officeDocument/2006/customXml" ds:itemID="{3B204A35-2E06-4601-8ACF-B9837230D927}">
  <ds:schemaRefs>
    <ds:schemaRef ds:uri="http://schemas.microsoft.com/office/2006/metadata/properties"/>
    <ds:schemaRef ds:uri="http://schemas.microsoft.com/office/infopath/2007/PartnerControls"/>
    <ds:schemaRef ds:uri="http://schemas.microsoft.com/sharepoint/v3"/>
    <ds:schemaRef ds:uri="3a607615-27be-4e81-a442-5846a78317e6"/>
    <ds:schemaRef ds:uri="3e1d9c53-fdf7-4354-ade2-4bda524e72d5"/>
    <ds:schemaRef ds:uri="9b9167f2-47a5-4869-959a-bc28f7ddb432"/>
    <ds:schemaRef ds:uri="64b17508-8aa9-4c80-81e8-4a4bde55a466"/>
  </ds:schemaRefs>
</ds:datastoreItem>
</file>

<file path=docMetadata/LabelInfo.xml><?xml version="1.0" encoding="utf-8"?>
<clbl:labelList xmlns:clbl="http://schemas.microsoft.com/office/2020/mipLabelMetadata">
  <clbl:label id="{c4de61a9-99b4-4c6a-962e-bd856602e8be}" enabled="0" method="" siteId="{c4de61a9-99b4-4c6a-962e-bd856602e8be}"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Empieza aqui</vt:lpstr>
      <vt:lpstr>1.0 Salvaguardar la naturaleza</vt:lpstr>
      <vt:lpstr>2.0 Capacitar a las personas</vt:lpstr>
      <vt:lpstr>3.0 Emplear les mejores practic</vt:lpstr>
      <vt:lpstr>4.0 Local y Contextual</vt:lpstr>
      <vt:lpstr>5.0 Capital de alta integridad</vt:lpstr>
      <vt:lpstr>6.0 Diseno para la sostenibilid</vt:lpstr>
      <vt:lpstr>EvaluationForm</vt:lpstr>
      <vt:lpstr>Macro</vt:lpstr>
      <vt:lpstr>actReg</vt:lpstr>
      <vt:lpstr>actRegCode</vt:lpstr>
      <vt:lpstr>actRegValue</vt:lpstr>
      <vt:lpstr>class0</vt:lpstr>
      <vt:lpstr>class1</vt:lpstr>
      <vt:lpstr>clsValue</vt:lpstr>
      <vt:lpstr>data</vt:lpstr>
      <vt:lpstr>regData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Richard Watt</cp:lastModifiedBy>
  <cp:revision/>
  <dcterms:created xsi:type="dcterms:W3CDTF">2017-01-31T13:43:26Z</dcterms:created>
  <dcterms:modified xsi:type="dcterms:W3CDTF">2025-07-08T14:25:13Z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0x0101003F7377B822FF634F82C42118CA4BF960</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{"FileActivityType":"9","FileActivityTimeStamp":"2024-04-18T14:57:48.123Z","FileActivityUsersOnPage":[{"DisplayName":"Mark Beeston","Id":"mbeeston@conservation.org"}],"FileActivityNavigationId":null}</vt:lpwstr>
  </property>
  <property fmtid="{D5CDD505-2E9C-101B-9397-08002B2CF9AE}" pid="7" name="TriggerFlowInfo">
    <vt:lpwstr/>
  </property>
</Properties>
</file>