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richardwatt/Downloads/RV_ Updated wheels with logos/"/>
    </mc:Choice>
  </mc:AlternateContent>
  <xr:revisionPtr revIDLastSave="0" documentId="8_{F92A4F78-54A5-614B-B0F7-E257A279FA4D}" xr6:coauthVersionLast="47" xr6:coauthVersionMax="47" xr10:uidLastSave="{00000000-0000-0000-0000-000000000000}"/>
  <bookViews>
    <workbookView xWindow="0" yWindow="500" windowWidth="19420" windowHeight="11500" xr2:uid="{00000000-000D-0000-FFFF-FFFF00000000}"/>
  </bookViews>
  <sheets>
    <sheet name="Mulai di sini" sheetId="16" r:id="rId1"/>
    <sheet name="1.0 Melindungi Alam" sheetId="11" r:id="rId2"/>
    <sheet name="2.0 Memberdayakan Masyarakat" sheetId="6" r:id="rId3"/>
    <sheet name="3.0 Menerapkan Praktik Terbaik" sheetId="12" r:id="rId4"/>
    <sheet name="4.0 Lokal dan Kontekstual" sheetId="13" r:id="rId5"/>
    <sheet name="5.0 Modal Berintegritas Tinggi" sheetId="14" r:id="rId6"/>
    <sheet name="6.0 Desain untuk Keberlanjutan" sheetId="15" r:id="rId7"/>
    <sheet name="Formulir Evaluasi" sheetId="1" r:id="rId8"/>
    <sheet name="Macro" sheetId="4" r:id="rId9"/>
  </sheets>
  <definedNames>
    <definedName name="actReg">Macro!$F$6</definedName>
    <definedName name="actRegCode">Macro!$F$8</definedName>
    <definedName name="actRegValue">Macro!$F$7</definedName>
    <definedName name="class0">Macro!$F$2</definedName>
    <definedName name="class1">Macro!$F$3</definedName>
    <definedName name="clsValue">Macro!$G$2:$H$3</definedName>
    <definedName name="data">Macro!$A$1:$B$90</definedName>
    <definedName name="regData">Macro!$A$1:$B$90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15" l="1"/>
  <c r="C49" i="15"/>
  <c r="D49" i="15"/>
  <c r="E49" i="15"/>
  <c r="F49" i="15"/>
  <c r="G51" i="11" l="1"/>
  <c r="F51" i="11"/>
  <c r="E51" i="11"/>
  <c r="D51" i="11"/>
  <c r="C51" i="11"/>
  <c r="B51" i="11"/>
  <c r="G57" i="15" l="1"/>
  <c r="F57" i="15"/>
  <c r="F58" i="15" s="1"/>
  <c r="E57" i="15"/>
  <c r="E58" i="15" s="1"/>
  <c r="D57" i="15"/>
  <c r="D58" i="15" s="1"/>
  <c r="C57" i="15"/>
  <c r="C58" i="15" s="1"/>
  <c r="B57" i="15"/>
  <c r="B58" i="15" s="1"/>
  <c r="G53" i="15"/>
  <c r="G54" i="15" s="1"/>
  <c r="F53" i="15"/>
  <c r="F54" i="15" s="1"/>
  <c r="E53" i="15"/>
  <c r="E54" i="15" s="1"/>
  <c r="D53" i="15"/>
  <c r="D54" i="15" s="1"/>
  <c r="C53" i="15"/>
  <c r="C54" i="15" s="1"/>
  <c r="B53" i="15"/>
  <c r="B54" i="15" s="1"/>
  <c r="B50" i="15"/>
  <c r="G58" i="15"/>
  <c r="G49" i="15"/>
  <c r="G50" i="15" s="1"/>
  <c r="F50" i="15"/>
  <c r="E50" i="15"/>
  <c r="D50" i="15"/>
  <c r="C50" i="15"/>
  <c r="E48" i="15" l="1"/>
  <c r="F48" i="15" s="1"/>
  <c r="C48" i="15" s="1"/>
  <c r="B27" i="1" s="1"/>
  <c r="E56" i="15"/>
  <c r="F56" i="15" s="1"/>
  <c r="C56" i="15" s="1"/>
  <c r="B29" i="1" s="1"/>
  <c r="E52" i="15"/>
  <c r="F52" i="15" s="1"/>
  <c r="C52" i="15" s="1"/>
  <c r="B28" i="1" s="1"/>
  <c r="F53" i="14" l="1"/>
  <c r="F54" i="14" s="1"/>
  <c r="E53" i="14"/>
  <c r="E54" i="14" s="1"/>
  <c r="D53" i="14"/>
  <c r="D54" i="14" s="1"/>
  <c r="C53" i="14"/>
  <c r="C54" i="14" s="1"/>
  <c r="B53" i="14"/>
  <c r="B54" i="14" s="1"/>
  <c r="G49" i="14"/>
  <c r="G50" i="14" s="1"/>
  <c r="F49" i="14"/>
  <c r="F50" i="14" s="1"/>
  <c r="E49" i="14"/>
  <c r="E50" i="14" s="1"/>
  <c r="D49" i="14"/>
  <c r="D50" i="14" s="1"/>
  <c r="C49" i="14"/>
  <c r="C50" i="14" s="1"/>
  <c r="B49" i="14"/>
  <c r="B50" i="14" s="1"/>
  <c r="F45" i="14"/>
  <c r="F46" i="14" s="1"/>
  <c r="E45" i="14"/>
  <c r="E46" i="14" s="1"/>
  <c r="D45" i="14"/>
  <c r="D46" i="14" s="1"/>
  <c r="C45" i="14"/>
  <c r="C46" i="14" s="1"/>
  <c r="B45" i="14"/>
  <c r="B46" i="14" s="1"/>
  <c r="G53" i="14"/>
  <c r="G54" i="14" s="1"/>
  <c r="G45" i="14"/>
  <c r="G46" i="14" s="1"/>
  <c r="E52" i="14" l="1"/>
  <c r="F52" i="14" s="1"/>
  <c r="C52" i="14" s="1"/>
  <c r="B25" i="1" s="1"/>
  <c r="E48" i="14"/>
  <c r="F48" i="14" s="1"/>
  <c r="C48" i="14" s="1"/>
  <c r="B24" i="1" s="1"/>
  <c r="E44" i="14"/>
  <c r="F44" i="14" s="1"/>
  <c r="C44" i="14" s="1"/>
  <c r="B23" i="1" s="1"/>
  <c r="G52" i="13" l="1"/>
  <c r="G53" i="13" s="1"/>
  <c r="F52" i="13"/>
  <c r="F53" i="13" s="1"/>
  <c r="E52" i="13"/>
  <c r="E53" i="13" s="1"/>
  <c r="D52" i="13"/>
  <c r="D53" i="13" s="1"/>
  <c r="C52" i="13"/>
  <c r="C53" i="13" s="1"/>
  <c r="B52" i="13"/>
  <c r="B53" i="13" s="1"/>
  <c r="G48" i="13"/>
  <c r="G49" i="13" s="1"/>
  <c r="F48" i="13"/>
  <c r="F49" i="13" s="1"/>
  <c r="E48" i="13"/>
  <c r="E49" i="13" s="1"/>
  <c r="D48" i="13"/>
  <c r="D49" i="13" s="1"/>
  <c r="C48" i="13"/>
  <c r="C49" i="13" s="1"/>
  <c r="B48" i="13"/>
  <c r="B49" i="13" s="1"/>
  <c r="G44" i="13"/>
  <c r="G45" i="13" s="1"/>
  <c r="F44" i="13"/>
  <c r="F45" i="13" s="1"/>
  <c r="E44" i="13"/>
  <c r="E45" i="13" s="1"/>
  <c r="D44" i="13"/>
  <c r="D45" i="13" s="1"/>
  <c r="C44" i="13"/>
  <c r="C45" i="13" s="1"/>
  <c r="B44" i="13"/>
  <c r="B45" i="13" s="1"/>
  <c r="E43" i="13" l="1"/>
  <c r="F43" i="13" s="1"/>
  <c r="C43" i="13" s="1"/>
  <c r="B19" i="1" s="1"/>
  <c r="E47" i="13"/>
  <c r="F47" i="13" s="1"/>
  <c r="C47" i="13" s="1"/>
  <c r="B20" i="1" s="1"/>
  <c r="E51" i="13"/>
  <c r="F51" i="13" s="1"/>
  <c r="C51" i="13" s="1"/>
  <c r="B21" i="1" s="1"/>
  <c r="G45" i="12" l="1"/>
  <c r="G46" i="12" s="1"/>
  <c r="F45" i="12"/>
  <c r="F46" i="12" s="1"/>
  <c r="E45" i="12"/>
  <c r="E46" i="12" s="1"/>
  <c r="D45" i="12"/>
  <c r="D46" i="12" s="1"/>
  <c r="C45" i="12"/>
  <c r="C46" i="12" s="1"/>
  <c r="B45" i="12"/>
  <c r="B46" i="12" s="1"/>
  <c r="F41" i="12"/>
  <c r="F42" i="12" s="1"/>
  <c r="E41" i="12"/>
  <c r="E42" i="12" s="1"/>
  <c r="D41" i="12"/>
  <c r="D42" i="12" s="1"/>
  <c r="C41" i="12"/>
  <c r="C42" i="12" s="1"/>
  <c r="B41" i="12"/>
  <c r="B42" i="12" s="1"/>
  <c r="G37" i="12"/>
  <c r="G38" i="12" s="1"/>
  <c r="F37" i="12"/>
  <c r="F38" i="12" s="1"/>
  <c r="E37" i="12"/>
  <c r="E38" i="12" s="1"/>
  <c r="D37" i="12"/>
  <c r="D38" i="12" s="1"/>
  <c r="C37" i="12"/>
  <c r="C38" i="12" s="1"/>
  <c r="B37" i="12"/>
  <c r="B38" i="12" s="1"/>
  <c r="G41" i="12"/>
  <c r="G42" i="12" s="1"/>
  <c r="E36" i="12" l="1"/>
  <c r="F36" i="12" s="1"/>
  <c r="C36" i="12" s="1"/>
  <c r="B15" i="1" s="1"/>
  <c r="E44" i="12"/>
  <c r="F44" i="12" s="1"/>
  <c r="C44" i="12" s="1"/>
  <c r="B17" i="1" s="1"/>
  <c r="E40" i="12"/>
  <c r="F40" i="12" s="1"/>
  <c r="C40" i="12" s="1"/>
  <c r="B16" i="1" s="1"/>
  <c r="G71" i="6" l="1"/>
  <c r="G72" i="6" s="1"/>
  <c r="F71" i="6"/>
  <c r="F72" i="6" s="1"/>
  <c r="E71" i="6"/>
  <c r="E72" i="6" s="1"/>
  <c r="D71" i="6"/>
  <c r="D72" i="6" s="1"/>
  <c r="C71" i="6"/>
  <c r="C72" i="6" s="1"/>
  <c r="B71" i="6"/>
  <c r="B72" i="6" s="1"/>
  <c r="G79" i="6"/>
  <c r="G80" i="6" s="1"/>
  <c r="F79" i="6"/>
  <c r="F80" i="6" s="1"/>
  <c r="E79" i="6"/>
  <c r="E80" i="6" s="1"/>
  <c r="D79" i="6"/>
  <c r="D80" i="6" s="1"/>
  <c r="C79" i="6"/>
  <c r="C80" i="6" s="1"/>
  <c r="B79" i="6"/>
  <c r="B80" i="6" s="1"/>
  <c r="G75" i="6"/>
  <c r="G76" i="6" s="1"/>
  <c r="F75" i="6"/>
  <c r="F76" i="6" s="1"/>
  <c r="E75" i="6"/>
  <c r="E76" i="6" s="1"/>
  <c r="D75" i="6"/>
  <c r="D76" i="6" s="1"/>
  <c r="C75" i="6"/>
  <c r="C76" i="6" s="1"/>
  <c r="B75" i="6"/>
  <c r="B76" i="6" s="1"/>
  <c r="G59" i="11"/>
  <c r="G60" i="11" s="1"/>
  <c r="F59" i="11"/>
  <c r="F60" i="11" s="1"/>
  <c r="E59" i="11"/>
  <c r="E60" i="11" s="1"/>
  <c r="D59" i="11"/>
  <c r="D60" i="11" s="1"/>
  <c r="C59" i="11"/>
  <c r="C60" i="11" s="1"/>
  <c r="B59" i="11"/>
  <c r="B60" i="11" s="1"/>
  <c r="G55" i="11"/>
  <c r="G56" i="11" s="1"/>
  <c r="F55" i="11"/>
  <c r="F56" i="11" s="1"/>
  <c r="E55" i="11"/>
  <c r="E56" i="11" s="1"/>
  <c r="D55" i="11"/>
  <c r="D56" i="11" s="1"/>
  <c r="C55" i="11"/>
  <c r="C56" i="11" s="1"/>
  <c r="B55" i="11"/>
  <c r="B56" i="11" s="1"/>
  <c r="G52" i="11"/>
  <c r="F52" i="11"/>
  <c r="E52" i="11"/>
  <c r="D52" i="11"/>
  <c r="C52" i="11"/>
  <c r="B52" i="11"/>
  <c r="E58" i="11" l="1"/>
  <c r="F58" i="11" s="1"/>
  <c r="C58" i="11" s="1"/>
  <c r="B9" i="1" s="1"/>
  <c r="E50" i="11"/>
  <c r="F50" i="11" s="1"/>
  <c r="C50" i="11" s="1"/>
  <c r="B7" i="1" s="1"/>
  <c r="E78" i="6"/>
  <c r="F78" i="6" s="1"/>
  <c r="C78" i="6" s="1"/>
  <c r="B13" i="1" s="1"/>
  <c r="E74" i="6"/>
  <c r="F74" i="6" s="1"/>
  <c r="C74" i="6" s="1"/>
  <c r="B12" i="1" s="1"/>
  <c r="E70" i="6"/>
  <c r="F70" i="6" s="1"/>
  <c r="C70" i="6" s="1"/>
  <c r="B11" i="1" s="1"/>
  <c r="B19" i="4" s="1"/>
  <c r="E54" i="11"/>
  <c r="F54" i="11" s="1"/>
  <c r="C54" i="11" s="1"/>
  <c r="B8" i="1" s="1"/>
  <c r="B79" i="4"/>
  <c r="B58" i="4" l="1"/>
  <c r="B57" i="4"/>
  <c r="B59" i="4"/>
  <c r="B60" i="4"/>
  <c r="B56" i="4"/>
  <c r="B39" i="4"/>
  <c r="B38" i="4"/>
  <c r="B37" i="4"/>
  <c r="B36" i="4"/>
  <c r="B40" i="4"/>
  <c r="B90" i="4"/>
  <c r="F7" i="4" s="1"/>
  <c r="F8" i="4" s="1"/>
  <c r="B89" i="4"/>
  <c r="B88" i="4"/>
  <c r="B87" i="4"/>
  <c r="B86" i="4"/>
  <c r="B80" i="4"/>
  <c r="B78" i="4"/>
  <c r="B77" i="4"/>
  <c r="B76" i="4"/>
  <c r="B20" i="4"/>
  <c r="B16" i="4"/>
  <c r="B17" i="4"/>
  <c r="B18" i="4"/>
  <c r="B50" i="4" l="1"/>
  <c r="B49" i="4"/>
  <c r="B46" i="4"/>
  <c r="B47" i="4"/>
  <c r="B48" i="4"/>
  <c r="B54" i="4"/>
  <c r="B55" i="4"/>
  <c r="B53" i="4"/>
  <c r="B52" i="4"/>
  <c r="B51" i="4"/>
  <c r="B44" i="4"/>
  <c r="B43" i="4"/>
  <c r="B42" i="4"/>
  <c r="B41" i="4"/>
  <c r="B45" i="4"/>
  <c r="B33" i="4"/>
  <c r="B32" i="4"/>
  <c r="B31" i="4"/>
  <c r="B35" i="4"/>
  <c r="B34" i="4"/>
  <c r="B30" i="4"/>
  <c r="B29" i="4"/>
  <c r="B26" i="4"/>
  <c r="B27" i="4"/>
  <c r="B28" i="4"/>
  <c r="B13" i="4"/>
  <c r="B11" i="4"/>
  <c r="B14" i="4"/>
  <c r="B12" i="4"/>
  <c r="B15" i="4"/>
  <c r="B82" i="4"/>
  <c r="B81" i="4"/>
  <c r="B85" i="4"/>
  <c r="B84" i="4"/>
  <c r="B83" i="4"/>
  <c r="B25" i="4"/>
  <c r="B23" i="4"/>
  <c r="B22" i="4"/>
  <c r="B21" i="4"/>
  <c r="B24" i="4"/>
  <c r="B5" i="4"/>
  <c r="B4" i="4"/>
  <c r="B1" i="4"/>
  <c r="B3" i="4"/>
  <c r="B2" i="4"/>
  <c r="B72" i="4"/>
  <c r="B73" i="4"/>
  <c r="B71" i="4"/>
  <c r="B75" i="4"/>
  <c r="B74" i="4"/>
  <c r="B62" i="4"/>
  <c r="B64" i="4"/>
  <c r="B61" i="4"/>
  <c r="B65" i="4"/>
  <c r="B63" i="4"/>
  <c r="B70" i="4"/>
  <c r="B66" i="4"/>
  <c r="B67" i="4"/>
  <c r="B69" i="4"/>
  <c r="B68" i="4"/>
  <c r="B8" i="4"/>
  <c r="B6" i="4"/>
  <c r="B7" i="4"/>
  <c r="B10" i="4"/>
  <c r="B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tc={622B6861-D894-40B4-B891-F12A1306B695}</author>
  </authors>
  <commentList>
    <comment ref="A4" authorId="0" shapeId="0" xr:uid="{622B6861-D894-40B4-B891-F12A1306B695}">
      <text>
        <t xml:space="preserve">[Threaded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@Omar Davis , can u share the original (english) text so i can compare it </t>
      </text>
    </comment>
  </commentList>
</comments>
</file>

<file path=xl/sharedStrings.xml><?xml version="1.0" encoding="utf-8"?>
<sst xmlns="http://schemas.openxmlformats.org/spreadsheetml/2006/main" count="626" uniqueCount="478">
  <si>
    <t>N/A</t>
  </si>
  <si>
    <t>1.3 Do no harm</t>
  </si>
  <si>
    <t>1.1 Conserve ecosystems</t>
  </si>
  <si>
    <t>1.2 Science-based project design</t>
  </si>
  <si>
    <t>5.1 Funding integrity</t>
  </si>
  <si>
    <t>NA</t>
  </si>
  <si>
    <t>5.2 Financial Transparency</t>
  </si>
  <si>
    <t>6.1 Project durability</t>
  </si>
  <si>
    <t>6.2 Risk assessments</t>
  </si>
  <si>
    <t>6.3 Risk mitigation</t>
  </si>
  <si>
    <t>AT.OU.1</t>
  </si>
  <si>
    <t>shade</t>
  </si>
  <si>
    <t>value</t>
  </si>
  <si>
    <t>class</t>
  </si>
  <si>
    <t>AT.OU.2</t>
  </si>
  <si>
    <t>class0</t>
  </si>
  <si>
    <t>AT.OU.3</t>
  </si>
  <si>
    <t>class1</t>
  </si>
  <si>
    <t>AT.OU.4</t>
  </si>
  <si>
    <t>AT.OU.5</t>
  </si>
  <si>
    <t>AT.IS.1</t>
  </si>
  <si>
    <t>EE.HL.5</t>
  </si>
  <si>
    <t>actReg</t>
  </si>
  <si>
    <t>AT.IS.2</t>
  </si>
  <si>
    <t>actRegValue</t>
  </si>
  <si>
    <t>AT.IS.3</t>
  </si>
  <si>
    <t>actRegCode</t>
  </si>
  <si>
    <t>AT.IS.4</t>
  </si>
  <si>
    <t>AT.IS.5</t>
  </si>
  <si>
    <t>AT.CN.1</t>
  </si>
  <si>
    <t>AT.CN.2</t>
  </si>
  <si>
    <t>AT.CN.3</t>
  </si>
  <si>
    <t>AT.CN.4</t>
  </si>
  <si>
    <t>AT.CN.5</t>
  </si>
  <si>
    <t>PC.SP.1</t>
  </si>
  <si>
    <t>PC.SP.2</t>
  </si>
  <si>
    <t>PC.SP.3</t>
  </si>
  <si>
    <t>PC.SP.4</t>
  </si>
  <si>
    <t>PC.SP.5</t>
  </si>
  <si>
    <t>PC.SC.1</t>
  </si>
  <si>
    <t>PC.SC.2</t>
  </si>
  <si>
    <t>PC.SC.3</t>
  </si>
  <si>
    <t>PC.SC.4</t>
  </si>
  <si>
    <t>PC.SC.5</t>
  </si>
  <si>
    <t>PC.WC.1</t>
  </si>
  <si>
    <t>PC.WC.2</t>
  </si>
  <si>
    <t>PC.WC.3</t>
  </si>
  <si>
    <t>PC.WC.4</t>
  </si>
  <si>
    <t>PC.WC.5</t>
  </si>
  <si>
    <t>SC.DP.1</t>
  </si>
  <si>
    <t>SC.DP.2</t>
  </si>
  <si>
    <t>SC.DP.3</t>
  </si>
  <si>
    <t>SC.DP.4</t>
  </si>
  <si>
    <t>SC.DP.5</t>
  </si>
  <si>
    <t>SC.DA.1</t>
  </si>
  <si>
    <t>SC.DA.2</t>
  </si>
  <si>
    <t>SC.DA.3</t>
  </si>
  <si>
    <t>SC.DA.4</t>
  </si>
  <si>
    <t>SC.DA.5</t>
  </si>
  <si>
    <t>SC.NU.1</t>
  </si>
  <si>
    <t>SC.NU.2</t>
  </si>
  <si>
    <t>SC.NU.3</t>
  </si>
  <si>
    <t>SC.NU.4</t>
  </si>
  <si>
    <t>SC.NU.5</t>
  </si>
  <si>
    <t>CS.AS.1</t>
  </si>
  <si>
    <t>CS.AS.2</t>
  </si>
  <si>
    <t>CS.AS.3</t>
  </si>
  <si>
    <t>CS.AS.4</t>
  </si>
  <si>
    <t>CS.AS.5</t>
  </si>
  <si>
    <t>CS.AT.1</t>
  </si>
  <si>
    <t>CS.AT.2</t>
  </si>
  <si>
    <t>CS.AT.3</t>
  </si>
  <si>
    <t>CS.AT.4</t>
  </si>
  <si>
    <t>CS.AT.5</t>
  </si>
  <si>
    <t>CS.SM.1</t>
  </si>
  <si>
    <t>CS.SM.2</t>
  </si>
  <si>
    <t>CS.SM.3</t>
  </si>
  <si>
    <t>CS.SM.4</t>
  </si>
  <si>
    <t>CS.SM.5</t>
  </si>
  <si>
    <t>EF.PR.1</t>
  </si>
  <si>
    <t>EF.PR.2</t>
  </si>
  <si>
    <t>EF.PR.3</t>
  </si>
  <si>
    <t>EF.PR.4</t>
  </si>
  <si>
    <t>EF.PR.5</t>
  </si>
  <si>
    <t>EF.HA.1</t>
  </si>
  <si>
    <t>EF.HA.2</t>
  </si>
  <si>
    <t>EF.HA.3</t>
  </si>
  <si>
    <t>EF.HA.4</t>
  </si>
  <si>
    <t>EF.HA.5</t>
  </si>
  <si>
    <t>EF.RS.1</t>
  </si>
  <si>
    <t>EF.RS.2</t>
  </si>
  <si>
    <t>EF.RS.3</t>
  </si>
  <si>
    <t>EF.RS.4</t>
  </si>
  <si>
    <t>EF.RS.5</t>
  </si>
  <si>
    <t>EE.LF.1</t>
  </si>
  <si>
    <t>EE.LF.2</t>
  </si>
  <si>
    <t>EE.LF.3</t>
  </si>
  <si>
    <t>EE.LF.4</t>
  </si>
  <si>
    <t>EE.LF.5</t>
  </si>
  <si>
    <t>EE.GF.1</t>
  </si>
  <si>
    <t>EE.GF.2</t>
  </si>
  <si>
    <t>EE.GF.3</t>
  </si>
  <si>
    <t>EE.GF.4</t>
  </si>
  <si>
    <t>EE.GF.5</t>
  </si>
  <si>
    <t>EE.HL.1</t>
  </si>
  <si>
    <t>EE.HL.2</t>
  </si>
  <si>
    <t>EE.HL.3</t>
  </si>
  <si>
    <t>EE.HL.4</t>
  </si>
  <si>
    <t>5.3 Agreements &amp; contracts</t>
  </si>
  <si>
    <t>https://oceanriskalliance.org/resource/launching-the-high-quality-blue-carbon-practitioners-guide/</t>
  </si>
  <si>
    <t>2.1 Social safeguards:</t>
  </si>
  <si>
    <t>2.2 Inclusive project design:</t>
  </si>
  <si>
    <t>2.3 Community equity:</t>
  </si>
  <si>
    <t>3.1 Appropriate interventions:</t>
  </si>
  <si>
    <t>3.2 Local Ecological Knowledge:</t>
  </si>
  <si>
    <t>3.3 Adaptive Management:</t>
  </si>
  <si>
    <t>4.1 Local and contextual:</t>
  </si>
  <si>
    <t>4.2 Local partnerships:</t>
  </si>
  <si>
    <t>4.3 Advance policy:</t>
  </si>
  <si>
    <t>Prinsip-prinsip Karbon Biru Berkualitas Tinggi: Roda Kemajuan</t>
  </si>
  <si>
    <t>Petunjuk penggunaan:</t>
  </si>
  <si>
    <t>Mulailah dengan lembar 1.0, Melindungi Alam.</t>
  </si>
  <si>
    <t xml:space="preserve">Pilih kolom pertama jika proyek memenuhi semua kriteria yang relevan, dengan memasukkan angka 1 pada baris dibawahnya. Jika proyek tidak memenuhi semua kriteria yang relevan, lanjutkan penilaian pada kolom berikutnya . </t>
  </si>
  <si>
    <t xml:space="preserve">Pastikan HANYA memasukkan SATU angka 1 per baris. Semua sel lain dalam satu baris harus dikosongkan. </t>
  </si>
  <si>
    <t>Ulangi untuk semua 6 lembar dan kemudian lanjutkan ke tab "Formulir Evaluasi" dan klik "Perbarui Roda"</t>
  </si>
  <si>
    <t>Untuk informasi lebih lanjut atau untuk menemukan sumber daya pendukung untuk penerapan prinsip-prinsip dalam alat ini, unduh Panduan Praktisi Karbon Biru Berkualitas Tinggi Versi 1.0 di sini:</t>
  </si>
  <si>
    <t xml:space="preserve">Semua nomor bagian dalam panduan sesuai dengan nomor pada alat ini, dan daftar bahan bacaan pendukung dapat ditemukan di akhir setiap bab. </t>
  </si>
  <si>
    <t>Umpan balik Anda tentang Versi 1.0 sangat kami harapkan. Silakan kirimkan pertanyaan langsung ke HQBC@oceanriskalliance.org</t>
  </si>
  <si>
    <t>1.0 Melindungi Alam</t>
  </si>
  <si>
    <t>1.1 Melestarikan ekosistem yang masih utuh di planet kita</t>
  </si>
  <si>
    <t>Kategori</t>
  </si>
  <si>
    <t xml:space="preserve"> - Proyek tidak melakukan kegiatan sosialisasi kepada pihak luar  atau tidak mendiskusikan rencana kegiatan perlindungan ekosistem, serta  jasa ekosistem yang diterima dengan peserta proyek.</t>
  </si>
  <si>
    <t xml:space="preserve"> - Rancangan Proyek mencakup kegiatan untuk mendiskusikan pentingnya ekosistem target dengan / kepada peserta Proyek, tetapi tidak dilakukan dengan pihak luar
- Hubungan antara kegiatan perlindungan ekosistem dan manfaat bagi masyarakat bersifat umum dan tidak mencerminkan konteks Proyek atau pengetahuan ekologi lokal.</t>
  </si>
  <si>
    <t xml:space="preserve"> - Rancangan Proyek mencakup kegiatan untuk berbagi pemahaman tentang pentingnya ekosistem target dengan peserta proyek.
- kegiatan sosialisasi pada pihak luar - jika memungkinkan - mempromosikan perlindungan ekosistem tetapi tidak berhubungan dengan penyediaan jasa ekosistem.</t>
  </si>
  <si>
    <t xml:space="preserve"> - Rancangan Proyek mencakup kegiatan untuk mendiskusikan pentingnya ekosistem target dengan masyarakat, dan membangun kapasitas masyarakat untuk mengajarkanya kepada orang lain.
- kegiatan sosialisasi - jika memungkinkan - termasuk mengaitkan konservasi dengan penyediaan jasa ekosistem yang memberikan manfaat nyata dan mencerminkan pengetahuan ekologi lokal.</t>
  </si>
  <si>
    <t xml:space="preserve"> - Melakukan kegiatan sosialisasi yang mengaitkan konservasi dengan penyediaan jasa ekosistem, yang memberikan manfaat nyata dan mencerminkan pengetahuan ekologi lokal
- Meningkatkan kesadaran akan pentingnya ekosistem karbon biru dengan berbagai pemangku kepentingan seperti pemerintah daerah, nelayan, dan masyarakat</t>
  </si>
  <si>
    <t>Pilihan</t>
  </si>
  <si>
    <t xml:space="preserve"> - Upaya perlindungan dan pemulihan ekosistem kemungkinan besar dapat Meningkatkan keanekaragaman dan/atau integritas ekosistem, tetapi peningkatan ini tidak dapat didokumentasikan karena tidak ada data dasar/awal.
- target keanekaragaman hayati tidak diintegrasikan ke dalam tujuan proyek.</t>
  </si>
  <si>
    <t xml:space="preserve"> - perlindungan dan pemulihan keanekaragaman dan integritas ekosistem telah menghasilkan perubahan positif yang dapat diamati, tetapi Proyek tidak memiliki data dasar/awal  di tingkat tapak sebagai pembanding.
- target keanekaragaman hayati tidak diintegrasikan ke dalam tujuan proyek.</t>
  </si>
  <si>
    <t xml:space="preserve"> - perlindungan dan pemulihan  keanekaragaman dan integritas ekosistem telah menghasilkan perbaikan yang nyata, namun data dasar/awal  hanya mencakup spesies flora/pohon.
- target keanekaragaman hayati untuk vegetasi bakau yang dipilih termasuk dalam tujuan Proyek</t>
  </si>
  <si>
    <t xml:space="preserve"> - Bertujuan untuk sepenuhnya melestarikan dan memulihkan keanekaragaman dan integritas ekosistem dengan peningkatan yang diperoleh dengan membandingkan kondisi terkini dengan data dasar/awal khususnya untuk data species flora dan fauna.
- target keanekaragaman hayati untuk vegetasi dan fauna bakau yang dipilih termasuk dalam tujuan proyek.</t>
  </si>
  <si>
    <t>- Berupaya untuk sepenuhnya melestarikan keanekaragaman hayati dan integritas ekosistem yang utuh berdasarkan data dasar yang ketat.
- Mengintegrasikan target keanekaragaman hayati yang spesifik, terukur, ambisius, realistis, dan terikat waktu ke dalam tujuan proyek.</t>
  </si>
  <si>
    <t>- Tidak ada program pemantauan yang komprehensif untuk keanekaragaman hayati utama.
- Tidak ada konfirmasi mengenai ada atau tidaknya spesies yang terancam punah.</t>
  </si>
  <si>
    <t xml:space="preserve"> - Program pemantauan difokuskan pada keberhasilan pemulihan / tutupan kanopi tetapi mencakup beberapa data keanekaragaman hayati flora
- spesies yang terancam punah, spesies indikator dan spesies komersial tidak dipertimbangkan dalam Rancangan atau pemantauan proyek.</t>
  </si>
  <si>
    <t xml:space="preserve"> - Program pemantauan keanekaragaman flora/tumbuhan yang terkait dengan tujuan pemulihan/perlindungan ekosistem.
- Mengidentifikasi spesies yang menjadi prioritas perlindungan.
- data dibagikan secara eksternal, dapat diakses oleh publik, atau dipublikasikan.</t>
  </si>
  <si>
    <t>- Program pemantauan yang ditargetkan terkait dengan tujuan pemulihan/perlindungan ekosistem  serta keanekaragaman hayati kunci yang dipilih (flora/tumbuhan, spesies yang terancam, spesies indikator, atau spesies komersial)
- Data dibagikan secara eksternal, dapat diakses oleh publik, atau dipublikasikan.</t>
  </si>
  <si>
    <t>- Menerapkan program pemantauan keanekaragaman hayati yang komprehensif (misalnya, spesies yang terancam punah, spesies indikator, atau spesies komersial).
- Mengidentifikasi spesies yang menjadi prioritas konservasi.
- Memastikan transparansi data dan meningkatkan pengetahuan ilmiah dengan berbagi data secara publik.</t>
  </si>
  <si>
    <t>1.2 Merancang proyek sesuai dengan protokol restorasi ekologi berbasis sains</t>
  </si>
  <si>
    <t xml:space="preserve"> - Rancangan Proyek tidak didasarkan pada pendekatan praktik baik yang diterima
- rencana implementasi tidak ditinjau dengan peserta Proyek dan pemangku kepentingan
- tidak ada panduan eksternal yang disertakan</t>
  </si>
  <si>
    <t xml:space="preserve"> - Rancangan Proyek tidak didasarkan pada pendekatan praktik baik yang diterima
-rencana implementasi telah ditinjau oleh peserta Proyek dan umpan balik yang terbatas telah dimasukkan
- tidak ada panduan eksternal yang disertakan</t>
  </si>
  <si>
    <t xml:space="preserve"> - Rancangan Proyek didasarkan pada satu atau beberapa protokol yang diterima secara luas sebagai praktikbaik dan selaras dengan konteks proyek.
- rencana implementasi telah ditinjau oleh peserta Proyek dan pemangku kepentingan dan umpan balik mereka dimasukkan.
- Rancangan Proyek telah dibagikan untuk tinjauan atau panduan pihak ketiga/ahli.</t>
  </si>
  <si>
    <t xml:space="preserve"> - Rancangan Proyek didasarkan pada satu atau beberapa protokol yang diterima secara luas sebagai praktik baik dan selaras dengan konteks proyek.
-rencana implementasi telah dirancang bersama dengan peserta Proyek dan masukan dari para pemangku kepentingan.
- Tim Proyek telah menerima pelatihan dalam Desain dan implementasi proyek.</t>
  </si>
  <si>
    <t xml:space="preserve"> - Rancangan Proyek didasarkan pada satu atau beberapa protokol yang diterima secara luas sebagai praktik baik dan selaras dengan konteks proyek.
- Bekerja sama dengan peserta Proyek dan pemangku kepentingan untuk mengembangkan rencana implementasi dan memasukkan umpan balik dari mereka.
- Menyerahkan Rancangan Proyek kepada pihak ketiga / tinjauan ahli dan/atau konsultasi publik.- Tim Proyek telah menerima pelatihan dalam Desain dan implementasi Proyek yang selaras dengan praktik terbaik modern.</t>
  </si>
  <si>
    <t xml:space="preserve"> - tujuan Perancangan Proyek tidak mendapatkan informasi dari situs referensi, informasi sejarah atau bukti ilmiah lainnya.
- Proyek tidak mempertimbangkan pengetahuan ekologi lokal.</t>
  </si>
  <si>
    <t xml:space="preserve"> - tujuan Perancangan Proyek mendapatkan informasi dari situs referensi atau kondisi sejarahnya.
- pengetahuan ekologi lokal disertakan secara informal.</t>
  </si>
  <si>
    <t>Tujuan perancangan  proyek sangat dipengaruhi oleh kondisi  sejarah  situs ditambah dengan salah satu dari yang berikut ini: 
- Situs referensi
- Pengetahuan lokal
- Bukti ilmiah tinjauan sejawat yang relevan secara lokal</t>
  </si>
  <si>
    <t>Tujuan perancangan proyek sangat dipengaruhi oleh kondisi sejarah situs ditambah dengan 2 hal berikut ini: 
- Situs referensi
- Pengetahuan lokal (termasuk Pengetahuan Ekologi Tradisional) dan desain yang inklusif (termasuk partisipatif)
- Bukti ilmiah tinjauan sejawat yang relevan secara lokal</t>
  </si>
  <si>
    <t>Tujuan perencangan  proyek diinformasikan dengan jelas oleh semua hal berikut ini: 
- Situs referensi
- Kondisi siejarah situs
-Pengetahuan lokal (termasuk Pengetahuan Ekologi Tradisional) dan desainyang inklusif (termasuk partisipatif)
- Bukti ilmiah tinjauan sejawat yang relevan secara lokal</t>
  </si>
  <si>
    <t xml:space="preserve"> - Tren lokal dalam cakupan ekosistem, perubahan tata guna lahan, dan pengaruh hulu tidak didasarkan pada data spasial atau sama sekali tidak dipertimbangkan ketika memilih intervensi</t>
  </si>
  <si>
    <t>- Perubahan tata guna lahan lokal dan pengaruh hulu di dekatnya dipertimbangkan ketika memilih intervensi, tetapi tidak dikonfirmasi oleh pemetaan satelit atau pengamatan jarak jauh lainnya</t>
  </si>
  <si>
    <t>- Data penginderaan jauh seperti citra satelit digunakan untuk pemetaan lokasi dan pemilihan protokol intervensi
- Pengaruh hulu yang mempengaruhi lokasi proyek, tren luasan ekosistem atau perubahan tata guna lahan tidak disertakan.</t>
  </si>
  <si>
    <t>Penggunaan penginderaan jauh untuk:
- Mengidentifikasi potensi pengaruh hulu yang mempengaruhi lokasi proyek
- Mendukung pemilihan protokol intervensi yang tepat.</t>
  </si>
  <si>
    <r>
      <rPr>
        <sz val="12"/>
        <rFont val="Calibri Light"/>
        <family val="2"/>
        <scheme val="major"/>
      </rPr>
      <t>Penggunaan</t>
    </r>
    <r>
      <rPr>
        <sz val="12"/>
        <color rgb="FF000000"/>
        <rFont val="Calibri Light"/>
        <family val="2"/>
        <scheme val="major"/>
      </rPr>
      <t>penginderaan jauh untuk:
- Mengamati dan menginterpretasikan tren lokal dalam luasan ekosistem dan perubahan tata guna lahan
- Mengidentifikasi potensi pengaruh hulu yang mempengaruhi lokasi proyek
- Mendukung pemilihan protokol intervensi yang tepat.</t>
    </r>
  </si>
  <si>
    <t>- Proyek ini tidak mempertimbangkan:
    - persyaratan hidrologi
    - Persyaratan substrat
    - Salinitas
- Pendekatan intervensi yang tidak dirancang untuk mendukung pemulihan ekosistem untuk memiliki keanekaragaman hayati (mis. Penanaman dengan sistem kisi-kisi, garis lurus)</t>
  </si>
  <si>
    <t>- Perancangan proyek menggunakan data parsial untuk:
    - persyaratan hidrologi
    - Persyaratan substrat
    - Salinitas
- Pendekatan intervensi tidak dirancang untuk mendukung pemulihan ekosistem berkeanekaragaman hayati tinggi, tetapi lebih sesuai dengan kondisi lokasi dan memiliki tingkat keberhasilan yang lebih tinggi.</t>
  </si>
  <si>
    <t xml:space="preserve"> - Proyek ini telah memetakan hidrologi, substrat, atau salinitas di lokasi.
- intervensi utama difokuskan pada Penanaman satu atau dua spesies tanaman/lamun yang sesuai berdasarkan data lokasi.
- Menghindari pendekatan perkebunan/monokultur atau jenis intervensi yang berdampak negatif terhadap hidrologi.</t>
  </si>
  <si>
    <t>- Proyek ini telah memetakan hidrologi, substrat, dan salinitas di lokasi.
- Intervensi utama mempertimbangkan proses alami seperti hidrologi, sedimentasi, salinitas: misalnya membuka kembali saluran, memberi makan sedimen dan/atau mengurangi erosi, memulihkan masukan air tawar.
- Penanaman yang ditargetkan atau tambahan dengan menggunakan spesies atau metode yang sesuai berdasarkan data lokasi.</t>
  </si>
  <si>
    <t xml:space="preserve"> - Proyek telah mempertimbangkan persyaratan hidrologi, substrat, salinitas
                                                                                                                                                                                                                                                                dan persyaratan sedimen.
- menggunakan spesies yang sesuai untuk restorasi,
serta proses transisi alami.
- Perancangan Proyek Bertujuan untuk mendukung pemulihan atau
                                                                                                                                                                                                                                                                pemeliharaan ekosistem yang berkeanekaragaman hayati yang tinggi.</t>
  </si>
  <si>
    <t>1.3 Tidak membahayakan</t>
  </si>
  <si>
    <t xml:space="preserve"> - Proyek restorasi atau penghijauan menggunakan pendekatan perkebunan monokultur yang mengurangi keanekaragaman hayati lokal.
- kegiatan Proyek mencakup pengubahan/konversi ekosistem yang ada,  tanpa alasan yang jelas atau penilaian dampak terlebih dahulu
- Proyek menanam spesies yang invasif atau spesies yang tidak native/asli dari lokasi proyek.</t>
  </si>
  <si>
    <t xml:space="preserve"> - Proyek restorasi atau penghijauan menggunakan pendekatan perkebunan monokultur yang mengurangi keanekaragaman hayati lokal.
- kegiatan Proyek yang mencakup  pengubahan/konversi sistem yang ada didasarkan pada alasan dan pemahaman yang jelas tentang dampaknya
- Proyek hanya Bekerja dengan spesies asli.
- Efek samping terhadap kondisi lingkungan saat ini akibat pelaksanaan Proyek tidak dinilai risikonya secara formal.
- Emisi dari pelaksanaan Proyek tidak dipertimbangkan</t>
  </si>
  <si>
    <t xml:space="preserve"> - Perancangan Proyek secara efisien Menghindari hilangnya keanekaragaman hayati.
- Setiap kegiatan yang mencakup pengubahan/konversi sistem yang ada didasarkan pada alasan yang jelas dan penilaian dampak.
- tidak ada spesies invasif atau spesies yang tidak asli yang diperkenalkan.
- Penurunan kualitas air, peningkatan erosi, sedimentasi yang berbahaya, atau Efek samping lain dari pelaksanaan Proyek kemungkinan berdampak rendah berdasarkan Desain Proyek tetapi tidak secara formal dinilai risikonya.
- Emisi dari pelaksanaan Proyek tidak dipertimbangkan</t>
  </si>
  <si>
    <t xml:space="preserve"> - Rancangan Proyek secara efisien Menghindari hilangnya keanekaragaman hayati
- Proyek ini meminimalkan hilangnya habitat, Setiap pengubahan/konversi didasarkan pada penilaian dampak.
- tidak ada spesies invasif atau spesies yang tidak asli yang diperkenalkan
- Menghindari Penurunan kualitas air, peningkatan erosi, sedimentasi yang berbahaya, atau Efek samping lain dari pelaksanaan proyek.
- Emisi dari pelaksanaan Proyek tidak dipertimbangkan</t>
  </si>
  <si>
    <t>- Merancang kegiatan yang secara efisien menghindari hilangnya keanekaragaman hayati.
- Meminimalkan kehilangan atau konversi habitat.
- Melarang masuknya spesies invasif atau non-asli.
- Menghindari penurunan kualitas air, peningkatan erosi atau tingkat sedimentasi yang berbahaya.
- Tidak meningkatkan emisi bersih.</t>
  </si>
  <si>
    <t>- Tidak mempertimbangkan dampak pelaksanaan proyek terhadap wilayah atau ekosistem yang berdekatan</t>
  </si>
  <si>
    <t>- Pelaksanaan proyek dirancang untuk meminimalkan dampak pada area yang berdekatan tetapi dampak tidak dipantau di luar batas proyek.
- Proyek tidak mempertimbangkan atau memantau dampak hulu atau hilir di luar area yang berdekatan</t>
  </si>
  <si>
    <t>- Jika memungkinkan, area atau ekosistem yang berdekatan dipantau jika terjadi dampak negatif dari pelaksanaan proyek
- Pelaksanaan proyek dirancang untuk mengurangi dampak negatif pada daerah yang berdekatan
- Rencana pemantauan proyek tidak mencakup dampak hilir dari implementasi yang lebih jauh dari area yang berdekatan
- Proyek yang mendapatkan kredit memantau area yang berdekatan untuk kebocoran / perpindahan aktivitas.</t>
  </si>
  <si>
    <t>- Jika memungkinkan, area atau ekosistem yang berdekatan akan dipantau jika terjadi dampak negatif dari pelaksanaan proyek.
- Pelaksanaan proyek dirancang untuk mengurangi dampak negatif pada area yang berdekatan.
- Rencana pemantauan proyek mencakup dampak hilir dari implementasi di luar area yang berdekatan.
- Proyek memantau daerah sekitar untuk kebocoran / perpindahan aktivitas.</t>
  </si>
  <si>
    <t>- Setiap daerah yang berdekatan atau hilir yang mungkin terkena dampak dari pelaksanaan proyek telah diidentifikasi selama perencanaan.
- Pelaksanaan proyek dirancang untuk mengurangi dampak negatif terhadap ekosistem sekitar dan hilir.
- Jika memungkinkan, peningkatan pengelolaan wilayah atau ekosistem di sekitarnya diintegrasikan ke dalam rencana dan anggaran proyek.
- Proyek memantau daerah sekitar untuk kebocoran / perpindahan aktivitas.</t>
  </si>
  <si>
    <t>2.0 Memberdayakan Masyarakat</t>
  </si>
  <si>
    <t>2.1 Perlindungan sosial</t>
  </si>
  <si>
    <t>2.1.1 Memastikan adanya Persetujuan Atas Dasar Informasi di Awal Tanpa Paksaan (PADIATAPA)</t>
  </si>
  <si>
    <t xml:space="preserve"> - tidak ada proses PADIATAPA formal yang dilakukan.
- tidak ada ketentuan hukum yang mewajibkan PADIATAPA untuk dilakukan dalam pengelolaan lokasi.
- tidak menekankan keterwakilan pemangku kepentingan/masyarakat dalam pengambilan keputusan.</t>
  </si>
  <si>
    <t xml:space="preserve"> - proses PADIATAPA informal telah dilakukan.
- terbatas/tidak ada rencana untuk melanjutkan proses PADIATAPA selama masa proyek.
- tidak ada  ketentuan hukum terkait perlunya PADIATAPA dalam mengelola lokasi.
- beberapa konsultasi dilakukan dengan para pemangku kepentingan/masyarakat tetapi sedikit/tidak ada kewenangan pengambilan keputusan yang diberikan.</t>
  </si>
  <si>
    <t xml:space="preserve"> - proses PADIATAPA formal telah dilaksanakan.
- Semua persyaratan hukum terkait PADIATAPA dipenuhi.
- Catatan tertulis mengenai proses PADIATAPA disimpan.</t>
  </si>
  <si>
    <t xml:space="preserve"> - Proyek melakukan konsultasi penuh dan inklusif serta proses PADIATAPA sesuai dengan pedoman FAO PBB.
- proses PADIATAPA diperbarui Setiap saat selama masa proyek.
- Proyek memenuhi atau melampaui persyaratan hukum minimum
- Catatan tertulis tentang proses PADIATAPA disimpan dan tersedia untuk Semua peserta proyek.</t>
  </si>
  <si>
    <t xml:space="preserve"> - Proyek ini melakukan konsultasi dan proses PADIATAPA secara penuh dan inklusif sesuai dengan pedoman FAO PBB.
- proses PADIATAPA diperbarui pada Setiap interval yang diperlukan selama masa proyek.
- Proyek memenuhi atau melampaui persyaratan hukum minimum
- Catatan tertulis tentang proses PADIATAPA disimpan dan Semua pihak memiliki salinannya dalam bahasa yang sesuai, yang bisa diakses secara bebas bagi para pemangku kepentingan</t>
  </si>
  <si>
    <t xml:space="preserve">N/A: Lokasi proyek tidak digunakan, diakses, atau berdekatan dengan komunitas atau kelompok pengguna lainnya. </t>
  </si>
  <si>
    <t xml:space="preserve">Pilihan </t>
  </si>
  <si>
    <t xml:space="preserve"> - Persetujuan hanya diberikan secara lisan, dan  tidak didukung dengan bukti Persetujuan proposal Proyek yang ditandatangani.
- tidak ada observasi atau dukungan pendampingan dari pihak ketiga, negosiasi mungkin tidak berjalan dengan baik.
- Pengembang Proyek hanya memberikan informasi yang minim tanpa adanya sudut pandang alternatif yang berbeda atau berlawanan.</t>
  </si>
  <si>
    <t xml:space="preserve"> - Persetujuan terhadap proposal Proyek diberikan secara tertulis.
- tidak ada observasi atau dukunganpendampingan dari  pihak ketiga, negosiasi mungkin tidak berjalan dengan baik.
- Pengembang Proyek hanya memberikan informasi yang minim tanpa adanya sudut pandang  alternatif yang berbeda atau berlawanan.</t>
  </si>
  <si>
    <t xml:space="preserve"> - Persetujuan diberikan secara tertulis untuk proposal Proyek yang telah disepakati bersama.
- tidak ada penawaran untuk observasi atau dukungan pendampingan dari  pihak ketiga, keterampilan negosiasi tidak dipertimbangkan, tetapi kesepakatan dicapai dengan itikad baik.
- Semua peserta memiliki akses ke Semua informasi yang diperlukan untuk membuat keputusan yang tepat.</t>
  </si>
  <si>
    <t xml:space="preserve"> - Persetujuan diberikan secara tertulis untuk proposal Proyek yang telah disepakati bersama.
- Semua peserta memiliki keterampilan untuk dapat bernegosiasi secara efektif, atau akses untuk mendapatkan  dukungan pihak ketiga yang netral jika diperlukan.
- Semua peserta memiliki akses ke Semua informasi yang diperlukan untuk membuat keputusan yang tepat.</t>
  </si>
  <si>
    <r>
      <t>Persetujuan diberikan secara tertulis untuk proposal proyek</t>
    </r>
    <r>
      <rPr>
        <sz val="12"/>
        <rFont val="Calibri Light"/>
        <family val="2"/>
        <scheme val="major"/>
      </rPr>
      <t>yang dikembangkan</t>
    </r>
    <r>
      <rPr>
        <sz val="11"/>
        <color theme="1"/>
        <rFont val="Calibri"/>
        <family val="2"/>
        <scheme val="minor"/>
      </rPr>
      <t>bersama</t>
    </r>
    <r>
      <rPr>
        <sz val="12"/>
        <color theme="1"/>
        <rFont val="Calibri Light"/>
        <family val="2"/>
        <scheme val="major"/>
      </rPr>
      <t xml:space="preserve"> 
- Semua peserta memiliki keterampilan untuk dapat bernegosiasi secara efektif, atau akses untuk mendapatkan  dukungan pihak ketiga yang netral jika diperlukan.
- Semua peserta memiliki akses ke semua informasi yang diperlukan, termasuk sudut pandang yang berlawanan atau alternatif, untuk membuat keputusan yang tepat.</t>
    </r>
  </si>
  <si>
    <t>2.1.2 Memastikan partisipasi yang inklusif</t>
  </si>
  <si>
    <t xml:space="preserve"> - proses pelibatan sosial dan standar sosial tidak dipertimbangkan. Proyek ini telah mendapatkan izin untuk beroperasi namun belum terlibat lebih jauh dengan masyarakat yang berpotensi terkena dampak atau pemangku kepentingan lainnya.</t>
  </si>
  <si>
    <t xml:space="preserve"> - proses pelibatan sosial Proyek dan proses perlindungan didasarkan pada sudut pandang eksternal dan tidak diinformasikan oleh anggota Tim atau mitra lokal.
- anggota Tim yang direkrut secara lokal memahami norma-norma sosial dan budaya setempat, tetapi tidak dilibatkan dalam keputusan manajemen proyek.
- Proyek tidak menerapkan Upaya khusus untuk memastikan kelompok minoritas diikutsertakan dalam proses pelibatan sosial.
- pengetahuan ekologi lokal dan tradisional dapat dimasukkan dalam Rancangan Proyek tetapi tidak diakui secara formal.</t>
  </si>
  <si>
    <t xml:space="preserve"> - proses pelibatan sosial Proyek dan proses perlindungan  diinformasikan dan difasilitasi secara efektif oleh anggota Tim atau mitra yang direkrut secara lokal.
- Tim dan mitra lokal memahami norma-norma sosial dan budaya setempat dan memprioritaskan keselamatan peserta dan staf.
- Proyek telah Mengidentifikasi berbagai kelompok dalam masyarakat, termasuk kelompok minoritas, dan mengundang partisipasi dalam pertemuan masyarakat dan kegiatan proyek.
- Rancangan Proyek mengakui dan memasukkan pengetahuan ekologi lokal dan tradisional.</t>
  </si>
  <si>
    <t xml:space="preserve"> - Proyek mempekerjakan setidaknya satu anggota yang terampil dalam prosses pelibatan  sosial yang relevan dan proses perlindungan.
- Semua Tim dan mitra lokal memiliki pemahaman yang jelas dan peka terhadap norma-norma sosial dan budaya setempat serta memprioritaskan keselamatan peserta dan staf.
- Proyek telah Mengidentifikasi berbagai kelompok di dalam masyarakat, termasuk kelompok minoritas, dan mengambil tindakan yang tepat untuk memfasilitasi partisipasi mereka dalam pertemuan masyarakat dan kegiatan proyek.
- pengetahuan ekologi lokal dan tradisional dari masyarakat Adat dan masyarakat setempat secara kolaboratif dimasukkan dalam Desain dan implementasi proyek.</t>
  </si>
  <si>
    <r>
      <rPr>
        <sz val="12"/>
        <rFont val="Calibri Light"/>
        <family val="2"/>
        <scheme val="major"/>
      </rPr>
      <t xml:space="preserve">Proyek mempekerjakan </t>
    </r>
    <r>
      <rPr>
        <sz val="12"/>
        <color theme="1"/>
        <rFont val="Calibri Light"/>
        <family val="2"/>
        <scheme val="major"/>
      </rPr>
      <t xml:space="preserve">tim </t>
    </r>
    <r>
      <rPr>
        <sz val="12"/>
        <rFont val="Calibri Light"/>
        <family val="2"/>
        <scheme val="major"/>
      </rPr>
      <t xml:space="preserve">interdisipliner </t>
    </r>
    <r>
      <rPr>
        <sz val="12"/>
        <color theme="1"/>
        <rFont val="Calibri Light"/>
        <family val="2"/>
        <scheme val="major"/>
      </rPr>
      <t>termasuk anggota yang terampil dalam  proses pelibatan sosial  dan proses.mekanisme perlindungan yang relevan.
- Proyek memiliki pemahaman yang jelas dan peka terhadap norma-norma sosial dan budaya setempat dan memprioritaskan keselamatan peserta dan staf.
- Proyek telah mengidentifikasi berbagai kelompok dalam masyarakat, termasuk kelompok minoritas, dan mengambil tindakan yang tepat untuk memfasilitasi partisipasi mereka dalam pertemuan masyarakat dan kegiatan proyek.
- Memastikan bahwa pengetahuan ekologi lokal dan tradisional dari Masyarakat Adat dan masyarakat setempat menjadi  hal yang utaman dalam proyek, yang dilakukan  melalui pendekatan kolaboratif.</t>
    </r>
  </si>
  <si>
    <t xml:space="preserve"> - Proses pelibatan sosial bersifat ad hoc dan standar sosial tidak dipertimbangkan.</t>
  </si>
  <si>
    <t xml:space="preserve"> - Proses pelibatan sosial mengikuti suatu dokumen perencanaan tetapi tanpa mengacu pada panduan praktik terbaik yang dipublikasikan atau standar sosial yang telah disertifikasi.
- Catatan disimpan untuk penggunaan internal tetapi pelaporan eksternal sangat minim.</t>
  </si>
  <si>
    <t xml:space="preserve">- Proses pelibatan sosial dirancang dan dilaksanakan sesuai dengan praktik terbaik yang telah dipublikasikan.
- Proses pelibatan sosial didokumentasikan dengan jelas dan ditinjau secara berkala, tetapi metode yang digunakan dan hasilnya tidak dibagikan secara eksternal. </t>
  </si>
  <si>
    <t>- Proses pelibatan sosial dirancang, dipantau, dan dilaporkan sesuai dengan praktik terbaik yang telah dipublikasikan.
- Proses pelibatan sosial didokumentasikan dengan jelas, termasuk catatan kehadiran pada pertemuan dan kegiatan, dan secara teratur ditinjau dan disesuaikan untuk memastikan partisipasi yang inklusif dan aman.</t>
  </si>
  <si>
    <t xml:space="preserve"> - Proses keterlibatan sosial dirancang, dipantau, dan dilaporkan sesuai dengan praktik terbaik yang dipublikasikan dan disertifikasi oleh standar sosial seperti  pada Verra CCB atau PV Climate</t>
  </si>
  <si>
    <t>2.1.3 Memastikan umpan balik, akuntabilitas, dan mekanisme pengaduan tersedia untuk semua pemegang hak dan pemangku kepentingan</t>
  </si>
  <si>
    <t xml:space="preserve"> - Tidak ada mekanisme pengaduan formal, Proyek hanya menggunakan penyampaian umpan balik secara informal.</t>
  </si>
  <si>
    <t xml:space="preserve">- Mekanisme umpan balik dan pengaduan sudah tersedia namun tidak diprioritaskan dan tidak semua peserta proyek mengetahui keberadaannya atau cara menggunakannya.
- Struktur umpan balik informal dan pertemuan pemangku kepentingan tersedia dan berfungsi.
</t>
  </si>
  <si>
    <t>- Adanya mekanisme umpan balik dan pengaduan serta cara menggunakannya dikomunikasikan dengan jelas kepada semua pihak yang berpartisipasi dalam kegiatan proyek.
- Struktur umpan balik informal dan pertemuan pemangku kepentingan tersedia dan berfungsi.
- Mekanisme umpan balik dan pengaduan selaras dengan standar hak asasi manusia internasional.</t>
  </si>
  <si>
    <t>- Adanya mekanisme umpan balik dan pengaduan, cara kerjanya, dan cara menggunakannya dikomunikasikan dengan jelas kepada semua pihak yang berpartisipasi dalam kegiatan proyek.
- Struktur umpan balik informal dan pertemuan pemangku kepentingan tersedia dan berfungsi.
- Mekanisme umpan balik dan pengaduan ditinjau dan diperbarui secara berkala untuk memastikan mekanisme tersebut tetap efektif dan selaras dengan standar hak asasi manusia internasional.</t>
  </si>
  <si>
    <t>- Keberadaan mekanisme umpan balik dan pengaduan, cara kerjanya, dan cara menggunakannya dikomunikasikan dengan jelas kepada semua pihak yang berpartisipasi atau berpotensi terkena dampak kegiatan proyek.
- Mekanisme umpan balik dan pengaduan ditinjau dan diperbarui secara berkala untuk memastikan bahwa mekanisme tersebut tetap efektif dan selaras dengan standar hak asasi manusia internasional.</t>
  </si>
  <si>
    <t xml:space="preserve"> - Mekanisme pengaduan belum dipertimbangkan atau diimplementasikan.
- Tidak ada proses banding pihak ketiga.
- Catatan mungkin tidak disimpan dengan cara yang terstruktur.</t>
  </si>
  <si>
    <t>- Mekanisme pengaduan resmi tersedia tetapi hanya dengan satu jalur komunikasi.
- Proses banding pihak ketiga tersedia namun tidak sepenuhnya jelas dan/atau dapat diakses.
- Beberapa catatan tertulis disimpan.</t>
  </si>
  <si>
    <t>- Mekanisme pengaduan mencakup satu jalur komunikasi yang dianggap dapat diakses atau adil bagi semua peserta proyek.
- Mekanisme ini memiliki langkah-langkah dan proses yang jelas, tidak memihak, dan menghasilkan hasil yang nyata.
- Terdapat proses banding pihak ketiga yang jelas untuk setiap keputusan yang diperdebatkan.
- Catatan lengkap disimpan.</t>
  </si>
  <si>
    <t>- Mekanisme pengaduan mencakup berbagai jalur komunikasi yang dapat diakses dengan aman atau adil bagi semua pemangku kepentingan.
- Mekanisme ini memiliki langkah-langkah dan proses yang jelas, ditindaklanjuti secara tepat waktu dan tidak memihak, serta memberikan hasil yang nyata.
- Terdapat proses banding pihak ketiga yang jelas untuk setiap keputusan yang diperdebatkan.
- Catatan lengkap disimpan.</t>
  </si>
  <si>
    <t>- Mekanisme pengaduan mencakup berbagai jalur komunikasi yang dapat diakses dengan aman atau adil bagi semua pemangku kepentingan.
- Mekanisme ini memiliki langkah-langkah dan proses yang jelas, ditindaklanjuti secara tepat waktu dan tidak memihak, serta memberikan hasil yang nyata.
- Terdapat proses banding pihak ketiga yang jelas untuk setiap keputusan yang diperdebatkan, diikuti dengan opsi untuk mengakses tindakan hukum jika diperlukan.
- Catatan lengkap disimpan.</t>
  </si>
  <si>
    <t>2.2 Desain proyek yang inklusif</t>
  </si>
  <si>
    <t>2.2.1 Menghormati praktik-praktik penggunaan lahan tradisional dan hak-hak hukum atas lahan, sumber daya, dan karbon</t>
  </si>
  <si>
    <t xml:space="preserve"> -  Lokasi berada di bawah pengelolaan Pengembang Proyek, baik  secara de facto ataupun secara hukum.
- Kepemilikan atau hak pengelolaan oleh masyarakat atau tradisional tidak tercantum dalam hukum dan oleh karena itu tidak perlu diakui oleh proyek.
- pengelolaan lokasi telah berubah tanpa Persetujuan masyarakat.
- jika Proyek menghasilkan kredit, maka kredit tersebut diklaim sebagai milik Pengembang proyek.</t>
  </si>
  <si>
    <t xml:space="preserve"> - Lokasi berada di bawah pengelolaan Pengembang Proyek, baik  secara de facto ataupun secara hukum.
- Kepemilikan atau hak pengelolaan oleh masyarakat atau tradisional tidak diatur dalam hukum dan oleh karena itu tidak perlu diakui oleh proyek.
- jika Proyek menghasilkan kredit, maka kredit tersebut diklaim sebagai milik Pengembang properti.</t>
  </si>
  <si>
    <t xml:space="preserve"> - Proyek mengakui Kepemilikan atau hak pengelolaan masyarakat.
- Pemilik dan/atau pengguna tradisional memiliki peran yang berarti dalam pengambilan keputusan proyek.
- Proyek mendukung pendaftaran tata kelola  oleh masyarakat yang diakui secara hukum atau entitas pengelolaan sumber daya.
- jika Proyek menghasilkan kredit, siapa yang memiliki hak untuk memiliki dan menjual jasa ekosistem ditetapkan dengan jelas.</t>
  </si>
  <si>
    <t xml:space="preserve"> - Proyek mengakui Kepemilikan atau hak pengelolaan masyarakat.
- Pemilik dan/atau pengguna tradisional diintegrasikan ke dalam tata kelola proyek.
- Proyek mendukung pendaftaran tata kelola oleh masyarakat yang diakui secara hukum atau entitas pengelolaan sumber daya.
- jika Proyek menghasilkan kredit, siapa yang memiliki hak untuk memiliki dan menjual jasa ekosistem ditetapkan dengan jelas dan dikomunikasikan dengan Semua pemangku kepentingan.</t>
  </si>
  <si>
    <t>- Implementasi proyek mencakup pengakuan formal atas kepemilikan atau hak pengelolaan masyarakat.
- Pemilik dan/atau pengguna tradisional diintegrasikan ke dalam tata kelola proyek.
- Proyek mendukung pendaftaran tata kelola masyarakat yang diakui secara hukum atau entitas pengelolaan sumber daya.
- Jika proyek menghasilkan kredit, siapa yang memiliki hak untuk memiliki dan menjual jasa ekosistem ditetapkan dengan jelas dan dikomunikasikan dengan semua pemangku kepentingan.</t>
  </si>
  <si>
    <t xml:space="preserve"> - Penggunaan pada lokasi tidak diizinkan, termasuk penggunaan yang berdampak rendah atau tidak merusak.
- Pembatasan akses  terhadap lokasi  tidak disepakati sebelumnya dengan pengguna,  dan mungkin berlaku tanpa batas.
- akses ke lokasi biasanya tertutup bagi masyarakat/pemangku kepentingan setempat.</t>
  </si>
  <si>
    <t xml:space="preserve"> - Beberapa penggunaan lahan yang tidak merusak atau berdampak rendah diperbolehkan, namun di luar kerangka kebijakan pengelolaan berkelanjutan yang telah disepakati.
- kegiatan mana yang dapat dilanjutkan dan mana yang memerlukan perubahan dalam praktiknya diputuskan oleh pengelola proyek.</t>
  </si>
  <si>
    <t xml:space="preserve"> - Penggunaan lahan yang tidak merusak atau berdampak rendah dapat terus berlanjut, dengan melestarikan praktik tradisional jika memungkinkan.
- Masyarakat dan kelompok pengguna diikutsertakan ketika menentukan kegiatan mana yang dapat dilanjutkan dan mana yang memerlukan perubahan dalam praktiknya.
- Pembatasan terhadap akses ke lokasi harus dilakukan dan disepakati dengan para pemangku kepentingan.
- akses ke lokasi restorasi/konservasi dibatasi hanya untuk masyarakat/pemangku kepentingan setempat dan tertutup untuk orang lain.</t>
  </si>
  <si>
    <t xml:space="preserve"> - Terdapat kebijakan pengelolaan yang berkelanjutan yang mengizinkan penggunaan lahan yang tidak merusak atau berdampak rendah, dengan melestarikan praktik tradisional jika memungkinkan.
- rencana pengelolaan dikembangkan bersama dengan masyarakat dan kelompok pengguna, dan pengguna menerima informasi yang relevan untuk berpartisipasi.
- beberapa pelatihan atau peningkatan kapasitas dalam kegiatan yang diterima dan/atau penggunaan sumber daya alternatif disediakan.
- Pembatasan terhadap akses ke lokasi diperlukan dan disepakati dengan para pemangku kepentingan.
- pada waktu lain, akses ke lokasi restorasi/konservasi terbuka untuk masyarakat/pemangku kepentingan setempat, tetapi mungkin tetap tertutup untuk pihak lain.</t>
  </si>
  <si>
    <r>
      <rPr>
        <sz val="12"/>
        <rFont val="Calibri Light"/>
        <family val="2"/>
        <scheme val="major"/>
      </rPr>
      <t>Terdapat kebijakan pengelolaan berkelanjutan yang mengizinkan penggunaan situs yang tidak merusak atau berdampak rendah, dengan melestarikan praktik tradisional jika memungkinkan.</t>
    </r>
    <r>
      <rPr>
        <sz val="12"/>
        <color theme="1"/>
        <rFont val="Calibri Light"/>
        <family val="2"/>
        <scheme val="major"/>
      </rPr>
      <t xml:space="preserve">
</t>
    </r>
    <r>
      <rPr>
        <sz val="12"/>
        <rFont val="Calibri Light"/>
        <family val="2"/>
        <scheme val="major"/>
      </rPr>
      <t>- Rencana pengelolaan dikembangkan bersama dengan masyarakat dan kelompok pengguna, dan pengguna menerima informasi yang relevan serta pengembangan kapasitas untuk berpartisipasi.</t>
    </r>
    <r>
      <rPr>
        <sz val="12"/>
        <color theme="1"/>
        <rFont val="Calibri Light"/>
        <family val="2"/>
        <scheme val="major"/>
      </rPr>
      <t xml:space="preserve">
- Pembatasan akses ke lokasi diperlukan, terikat waktu dan disepakati dengan para pemangku kepentingan.
- Di waktu lain, akses ke lokasi restorasi/konservasi terbuka untuk masyarakat/pemangku kepentingan setempat, tetapi mungkin tetap tertutup untuk pihak lain.</t>
    </r>
  </si>
  <si>
    <t xml:space="preserve">- Mata pencaharian alternatif atau tindakan kompensasi lainnya belum dinilai risikonya.
- Catatan konsultasi mata pencaharian alternatif tidak ada atau keputusan dibuat tanpa proses konsultasi yang lengkap. 
</t>
  </si>
  <si>
    <t xml:space="preserve">- Mata pencaharian alternatif atau tindakan kompensasi lainnya adalah pendekatan yang telah terbukti dan diharapkan layak secara ekonomi, namun belum secara resmi dinilai risikonya.
- Catatan lengkap dari semua konsultasi mata pencaharian alternatif tidak tersedia. 
- Proyek tidak sepenuhnya melibatkan pihak-pihak yang terkena dampak ketika memutuskan strategi apa pun untuk mengganti pendapatan atau sumber daya yang hilang. </t>
  </si>
  <si>
    <t xml:space="preserve">- Mata pencaharian alternatif atau tindakan kompensasi lainnya adalah pendekatan yang telah terbukti dan diharapkan layak secara ekonomi tetapi belum secara formal dinilai risikonya.
- Kegiatan mata pencaharian alternatif dipilih bersama kelompok pengguna yang terkena dampak.
- Catatan disimpan dari semua konsultasi mata pencaharian alternatif untuk penggunaan internal. 
- Proyek mengikuti proses inklusif untuk memilih mata pencaharian alternatif atau tindakan kompensasi yang akan diadopsi. </t>
  </si>
  <si>
    <t>- Mata pencaharian alternatif atau tindakan kompensasi lainnya dinilai berdasarkan risiko dan layak secara ekonomi.
- Kegiatan mata pencaharian alternatif dipilih dan dirancang bersama dengan kelompok pengguna yang terkena dampak.
- Catatan disimpan dari semua konsultasi mata pencaharian alternatif untuk penggunaan internal.
- Proyek mampu mengartikulasikan dan menjustifikasi pilihan mata pencaharian alternatif atau tindakan kompensasi lainnya.</t>
  </si>
  <si>
    <t>- Mata pencaharian alternatif atau tindakan kompensasi lainnya dinilai berdasarkan risiko dan layak secara ekonomi.
- Kegiatan mata pencaharian alternatif dipilih dan dirancang bersama dengan kelompok pengguna yang terkena dampak.
- Catatan disimpan dari semua konsultasi mata pencaharian alternatif dan ada proses pelaporan yang transparan.
- Proyek mampu mengartikulasikan dan menjustifikasi pilihan mata pencaharian alternatif atau tindakan kompensasi lainnya.</t>
  </si>
  <si>
    <t>2.2.2 Memastikan integrasi gender yang relevan secara lokal</t>
  </si>
  <si>
    <t>- Tidak ada langkah yang diambil untuk memahami norma dan praktik gender sosial dan budaya setempat atau bagaimana hal itu dapat mempengaruhi tujuan dan kegiatan proyek. 
- Meskipun partisipasi dalam kegiatan kelompok mungkin terbuka untuk semua orang, tidak ada upaya yang dilakukan untuk memastikan kesempatan yang sama untuk berpartisipasi.
- Faktor-faktor yang melibatkan perempuan yang hadir dan keselamatan orang-orang yang tidak sesuai gender tidak diidentifikasi secara formal atau dimasukkan dalam perencanaan kegiatan
- Tim mungkin inklusif atau tidak inklusif gender; tidak ada proses formal untuk memastikannya.</t>
  </si>
  <si>
    <t>- Anggota tim lokal atau mitra memahami norma-norma gender sosial dan budaya, namun hal ini tidak disampaikan kepada semua mitra atau diperhitungkan dalam desain kegiatan.  Tidak ada penilaian tertulis formal yang dibuat.
- Proyek tidak memiliki tujuan gender formal atau dengan sengaja memasukkan indikator yang peka terhadap gender dalam pelaporan proyek. 
- Tim proyek menyadari adanya isu-isu keselamatan tetapi proyek belum mengembangkan proses perlindungan sosial yang membahas masalah gender. 
- Tim mungkin inklusif atau tidak inklusif gender; tidak ada proses formal untuk memastikannya.</t>
  </si>
  <si>
    <t>- Pemahaman tentang norma-norma gender sosial dan budaya masyarakat setempat difasilitasi oleh anggota tim atau mitra lokal sebelum melakukan keterlibatan sosial. Tidak ada penilaian tertulis formal yang dibuat.
- Proyek tidak memiliki tujuan gender formal, namun perencanaan dan pelaporan mencakup indikator sensitif gender yang sesuai dengan konteks lokal.
- Memprioritaskan keselamatan perempuan, perempuan yang hadir dan orang-orang yang tidak sesuai dengan gender, peka terhadap norma-norma gender setempat, dan tidak memaksakan partisipasi.
- Jika memungkinkan, proyek mempekerjakan tim yang seimbang secara gender.</t>
  </si>
  <si>
    <t>- Pemahaman tentang norma-norma gender sosial dan budaya masyarakat setempat difasilitasi oleh anggota tim atau mitra lokal sebelum melakukan keterlibatan sosial. Tidak ada penilaian tertulis formal yang dibuat.
- Proyek memiliki tujuan dan/atau rencana gender tertulis yang mencakup indikator sensitif gender yang ditargetkan sesuai dengan konteks lokal dan secara aktif bekerja untuk mencapainya.
- Memprioritaskan keselamatan perempuan, perempuan yang hadir dan orang-orang yang tidak sesuai dengan gender, peka terhadap norma-norma gender setempat, dan tidak memaksakan partisipasi.
- Jika memungkinkan, proyek mempekerjakan tim yang seimbang secara gender.</t>
  </si>
  <si>
    <r>
      <t>- Telah melakukan penilaian/analisis gender untuk memahami norma-norma gender sosial dan budaya yang kompleks dari masyarakat setempat, sebelum melakukan pelibatan sosial apa pun.Mengembangkan tujuan dan/atau rencana gender yang mencakup indikator sensitif gender yang ditargetkan</t>
    </r>
    <r>
      <rPr>
        <sz val="12"/>
        <rFont val="Calibri Light"/>
        <family val="2"/>
        <scheme val="major"/>
      </rPr>
      <t>sesuai dengan konteks lokal dan secara aktif bekerja untuk mencapainya.</t>
    </r>
    <r>
      <rPr>
        <sz val="12"/>
        <color theme="1"/>
        <rFont val="Calibri Light"/>
        <family val="2"/>
        <scheme val="major"/>
      </rPr>
      <t xml:space="preserve">
- Memprioritaskan keselamatan perempuan, perempuan yang hadir dan orang-orang yang tidak sesuai dengan gender, peka terhadap norma-norma gender setempat, dan tidak memaksakan partisipasi.</t>
    </r>
    <r>
      <rPr>
        <sz val="12"/>
        <color theme="1"/>
        <rFont val="Calibri Light"/>
        <family val="2"/>
        <scheme val="major"/>
      </rPr>
      <t>Jika memungkinkan, proyek mempekerjakan</t>
    </r>
    <r>
      <rPr>
        <sz val="12"/>
        <rFont val="Calibri Light"/>
        <family val="2"/>
        <scheme val="major"/>
      </rPr>
      <t xml:space="preserve">tim yang seimbang secara gender yang mencakup laki-laki dan </t>
    </r>
    <r>
      <rPr>
        <sz val="12"/>
        <color theme="1"/>
        <rFont val="Calibri Light"/>
        <family val="2"/>
        <scheme val="major"/>
      </rPr>
      <t>perempuan dalam peran senior</t>
    </r>
  </si>
  <si>
    <t xml:space="preserve">- Proyek ini pada dasarnya berhubungan langsung dengan para pemimpin dan anggota masyarakat.
- Tidak ada upaya khusus yang dilakukan untuk memungkinkan keterlibatan yang inklusif gender.
- Faktor-faktor yang melibatkan keselamatan perempuan, perempuan yang hadir, dan orang-orang yang tidak sesuai gender tidak dipertimbangkan secara khusus.
- Tidak ada catatan tentang inklusivitas gender dalam pertemuan atau konsultasi. </t>
  </si>
  <si>
    <t>- Beberapa pertimbangan sosiokultural dapat membantu memfasilitasi umpan balik yang inklusif.
- Undangan jelas disampaikan kepada semua individu, tetapi tidak ada upaya lebih lanjut yang dilakukan untuk memfasilitasi keterlibatan mereka secara aman - Sejumlah kecil kegiatan kelompok disesuaikan agar lebih mudah diakses oleh gender yang kurang terwakili.
- Catatan mungkin disimpan atau tidak disimpan tentang keseimbangan gender pada pertemuan atau konsultasi.</t>
  </si>
  <si>
    <t>- Keselamatan staf proyek dan anggota masyarakat dipantau, dan rencana-rencana diadaptasi sesuai kebutuhan.
- Penyertaan pertimbangan sosiokultural membantu untuk secara tidak langsung memasukkan masukan dari perempuan.
- Pelatihan dan kegiatan kelompok dirancang agar dapat diakses oleh kelompok-kelompok gender yang mungkin kurang terwakili dalam diskusi formal. 
- Catatan kehadiran pertemuan mencakup jumlah peserta dari berbagai jenis kelamin.</t>
  </si>
  <si>
    <t>- Keselamatan staf proyek dan anggota masyarakat dipantau, dan rencana-rencana diadaptasi sesuai kebutuhan.
- Langkah-langkah yang disengaja diambil untuk mendorong konsultasi masyarakat yang inklusif dan partisipasi yang luas, misalnya, anggota staf dapat mengatur untuk bergabung dengan kegiatan sehari-hari perempuan untuk menciptakan ruang yang aman dan informal untuk komunikasi.
- Catatan kehadiran rapat mencakup jumlah peserta dari berbagai jenis kelamin.</t>
  </si>
  <si>
    <t>- Penilaian risiko dilakukan sebelum pelibatan masyarakat, keselamatan staf proyek dan anggota masyarakat dipantau, dan rencana diadaptasi sesuai kebutuhan.
- Langkah-langkah yang disengaja diambil untuk mendorong konsultasi masyarakat yang inklusif dan partisipasi yang luas dengan pertimbangan khusus untuk kelompok-kelompok yang terpinggirkan, seperti perempuan dan orang-orang yang tidak sesuai dengan gender.
- Catatan kehadiran rapat mencakup jumlah peserta dari berbagai jenis kelamin.</t>
  </si>
  <si>
    <t>2.3 Kesetaraan masyarakat</t>
  </si>
  <si>
    <t>2.3.1 Memberdayakan masyarakat setempat untuk menentukan pembagian manfaat yang adil</t>
  </si>
  <si>
    <t xml:space="preserve">- Satu-satunya tindakan yang dilakukan agar manfaat dapat menjangkau pemangku kepentingan lokal adalah seputar akses atau penggunaan area proyek dengan peningkatan produktivitas.
- Tidak ada pengamatan pihak ketiga yang disertakan.
</t>
  </si>
  <si>
    <t>- Terdapat upaya pembagian manfaat yang adil, namun pengambilan keputusan dipimpin oleh mitra proyek dan/atau penyandang dana dengan sedikit atau tanpa partisipasi pemangku kepentingan lokal.
- Pengamatan pihak ketiga tidak dipertimbangkan atau diikutsertakan.
- Peserta memiliki hak untuk tidak memberikan persetujuan.
- Negosiasi didokumentasikan.</t>
  </si>
  <si>
    <t>- Masyarakat adat dan masyarakat setempat memiliki pemahaman yang jelas tentang manfaat dan dampak proyek dan mampu mendefinisikan manfaat yang mereka terima.
- Proses penentuan pembagian manfaat bersifat transparan dan terbuka bagi pengawasan pihak ketiga, dan/atau nasihat hukum atau pihak netral yang memenuhi syarat.
- Peserta memiliki hak untuk tidak memberikan persetujuan.
- Negosiasi didokumentasikan dengan jelas dengan catatan yang tersedia untuk semua pihak.</t>
  </si>
  <si>
    <t>- Masyarakat adat dan masyarakat setempat memiliki pemahaman yang jelas tentang manfaat dan dampak proyek dan mampu mendefinisikan bahwa manfaat yang mereka terima adalah adil dan merata.
- Ketidakseimbangan kekuatan dalam mendefinisikan pembagian manfaat dimitigasi melalui penyediaan akses terhadap pengawasan pihak ketiga, dan/atau saran netral yang memenuhi syarat.
- Peserta memiliki hak untuk tidak memberikan persetujuan.
- Negosiasi didokumentasikan dengan jelas dengan catatan yang tersedia untuk semua pihak.</t>
  </si>
  <si>
    <t>- Masyarakat adat dan masyarakat setempat memiliki pemahaman yang jelas tentang manfaat dan dampak proyek dan mampu mendefinisikan bahwa manfaat yang mereka terima adalah adil dan merata.
- Ketidakseimbangan kekuatan dalam mendefinisikan pembagian manfaat dimitigasi melalui penyediaan akses terhadap pengawasan pihak ketiga, dan/atau nasihat netral yang memenuhi syarat, termasuk nasihat hukum jika diperlukan.
- Peserta memiliki hak untuk tidak memberikan persetujuan.
- Negosiasi didokumentasikan dengan jelas dengan catatan yang tersedia untuk semua pihak dalam bahasa yang sesuai.</t>
  </si>
  <si>
    <t>2.3.2 Memberdayakan masyarakat setempat dengan sarana untuk berpartisipasi dan memimpin</t>
  </si>
  <si>
    <t>- Tidak ada upaya untuk menyertakan pelatihan atau perekrutan anggota masyarakat.
- Tidak ada kesempatan pelatihan tentang topik apa pun.
- Tidak ada pertimbangan peran kepemimpinan tradisional masyarakat dalam struktur manajemen proyek.</t>
  </si>
  <si>
    <t>- Beberapa pelatihan dan perekrutan anggota masyarakat ke dalam peran proyek yang terbatas dan/atau berketerampilan rendah.
- Tidak ada atau terbatasnya kesempatan pelatihan tentang topik terkait (misalnya literasi keuangan, pemantauan)
- Peran kepemimpinan tradisional masyarakat agak, tetapi tidak sepenuhnya, diintegrasikan ke dalam struktur manajemen proyek.</t>
  </si>
  <si>
    <t>- Tujuan proyek meliputi pelatihan dan perekrutan anggota masyarakat ke dalam berbagai peran di dalam tim proyek.
- Peran kepemimpinan tradisional masyarakat tetap relevan dan diintegrasikan ke dalam struktur manajemen proyek.
- Para pemimpin lokal dan anggota tim diikutsertakan dalam kesempatan untuk berpartisipasi dalam pertemuan regional atau nasional.</t>
  </si>
  <si>
    <t>- Tujuan proyek meliputi pelatihan dan perekrutan anggota masyarakat ke dalam berbagai peran di dalam tim proyek, termasuk peran manajemen.
- Peran kepemimpinan tradisional masyarakat tetap relevan dan diintegrasikan ke dalam struktur manajemen proyek.
- Para pemimpin lokal dan anggota tim diikutsertakan dalam kesempatan untuk berpartisipasi dalam pertemuan regional atau nasional dan forum internasional.</t>
  </si>
  <si>
    <r>
      <t>- Tujuan proyek meliputi pelatihan dan perekrutan anggota masyarakat ke dalam berbagai peran di dalam tim proyek, termasuk peran manajemen.
- Peran kepemimpinan tradisional masyarakat tetap relevan dan diintegrasikan ke dalam struktur manajemen proyek.</t>
    </r>
    <r>
      <rPr>
        <sz val="12"/>
        <rFont val="Calibri Light"/>
        <family val="2"/>
        <scheme val="major"/>
      </rPr>
      <t>Para pemimpin lokal dan anggota tim diikutsertakan dan didukung secara finansial</t>
    </r>
    <r>
      <rPr>
        <sz val="12"/>
        <color theme="1"/>
        <rFont val="Calibri Light"/>
        <family val="2"/>
        <scheme val="major"/>
      </rPr>
      <t xml:space="preserve"> untuk berpartisipasi dalam pertemuan regional atau nasional dan forum-forum internasional</t>
    </r>
  </si>
  <si>
    <t xml:space="preserve">- Pelatihan atau perekrutan anggota masyarakat terbatas pada pelaksanaan atau pemantauan proyek.
- Tidak ada peluang pelatihan lebih lanjut tentang topik apa pun.
</t>
  </si>
  <si>
    <t xml:space="preserve">- Beberapa pelatihan dan perekrutan anggota masyarakat ke dalam peran proyek yang terbatas dan/atau berketerampilan rendah.
- Tidak ada atau terbatasnya kesempatan pelatihan tentang topik terkait (misalnya literasi keuangan, pemantauan)
- </t>
  </si>
  <si>
    <t>- Pelatihan dan/atau pengembangan kapasitas bagi anggota masyarakat untuk berpartisipasi dalam kegiatan proyek dengan kompensasi yang sesuai seperti pengumpulan data dan pemantauan atau untuk membangun basis keterampilan untuk perekrutan lokal.
- Jika memungkinkan, proyek memfasilitasi partisipasi dalam kegiatan pelatihan dengan memberikan kompensasi yang sesuai, transportasi, atau tindakan pendukung lainnya.</t>
  </si>
  <si>
    <t>- Proyek ini menawarkan pelatihan dalam jumlah terbatas untuk individu atau kelompok dalam satu atau beberapa bidang seperti literasi keuangan, pengelolaan sumber daya berkelanjutan, restorasi ekologi, dan sebagainya yang relevan dengan ketahanan proyek dan dipilih oleh para pemangku kepentingan.
- Pelatihan diberikan oleh penyedia pelatihan yang diakui atau anggota tim yang berpengalaman. 
- Proyek memfasilitasi partisipasi dalam kegiatan pelatihan dengan memberikan kompensasi yang sesuai seperti makanan, penitipan anak, transportasi, atau tindakan pendukung lainnya.</t>
  </si>
  <si>
    <r>
      <t>Proyek ini menawarkan pelatihan kepada individu atau kelompok yang berminat dalam satu atau lebih bidang seperti literasi keuangan, pengelolaan sumber daya berkelanjutan,</t>
    </r>
    <r>
      <rPr>
        <sz val="12"/>
        <rFont val="Calibri Light"/>
        <family val="2"/>
        <scheme val="major"/>
      </rPr>
      <t xml:space="preserve"> restorasi ekologi dan pengukuran ilmiah, pemantauan dan pelaporan, seperti yang dipilih oleh para pemangku kepentingan.</t>
    </r>
    <r>
      <rPr>
        <sz val="12"/>
        <color theme="1"/>
        <rFont val="Calibri Light"/>
        <family val="2"/>
        <scheme val="major"/>
      </rPr>
      <t xml:space="preserve">
</t>
    </r>
    <r>
      <rPr>
        <sz val="12"/>
        <rFont val="Calibri Light"/>
        <family val="2"/>
        <scheme val="major"/>
      </rPr>
      <t>- Pelatihan diberikan oleh penyedia pelatihan yang memenuhi syarat atau yang diakui dan proyek ini menyediakan dokumentasi atau referensi untuk mendukung individu yang dilatih dalam mengakses pekerjaan.</t>
    </r>
    <r>
      <rPr>
        <sz val="12"/>
        <color theme="1"/>
        <rFont val="Calibri Light"/>
        <family val="2"/>
        <scheme val="major"/>
      </rPr>
      <t xml:space="preserve">
- Proyek memfasilitasi partisipasi dalam kegiatan pelatihan dengan memberikan kompensasi yang sesuai, transportasi, penitipan anak, atau tindakan pendukung lainnya.</t>
    </r>
  </si>
  <si>
    <t>3.0 Menggunakan informasi, intervensi, dan praktik penghitungan karbon terbaik</t>
  </si>
  <si>
    <t>3.1 Menggunakan intervensi yang paling tepat dan pengetahuan ilmiah terbaik yang tersedia, termasuk pengetahuan adat, tradisional dan lokal</t>
  </si>
  <si>
    <t>3.1.1 Intervensi yang tepat untuk mempertahankan atau meningkatkan kesehatan ekosistem</t>
  </si>
  <si>
    <t>- Faktor pendorong perubahan pada tingkat ekosistem tidak didokumentasikan dengan baik dan oleh karena itu tidak ditangani dengan baik dalam intervensi proyek.
- Rencana proyek didasarkan pada tujuan eksternal dan tidak dirancang bersama dengan peserta proyek.
- Proyek tidak menunjukkan bahwa ia menggunakan data terbaik yang tersedia.</t>
  </si>
  <si>
    <t>- Faktor pendorong perubahan pada cakupan ekosistem tidak didokumentasikan dengan baik sehingga tidak ditangani dengan baik dalam intervensi proyek.
- Rencana proyek didasarkan pada kondisi lokasi setempat tetapi tidak dirancang bersama dengan peserta proyek.
- Proyek tidak menunjukkan bahwa ia menggunakan data terbaik yang tersedia.</t>
  </si>
  <si>
    <t xml:space="preserve">- Pengetahuan sejarah dan ekologi lokal diintegrasikan ke dalam data survei lokasi untuk memahami apa yang mendorong perubahan pada cakupan ekosistem.
- Intervensi proyek dirancang untuk mengatasi faktor pendorong perubahan sosial dan fisik.
- Rencana proyek dirancang bersama dengan peserta proyek.
- Pengumpulan dan pemantauan data tidak didukung oleh data penginderaan jauh.
</t>
  </si>
  <si>
    <t xml:space="preserve">- Pengetahuan sejarah dan ekologi lokal diintegrasikan ke dalam data survei lokasi dan pengamatan jarak jauh untuk memahami apa yang mendorong perubahan luas ekosistem.
- Intervensi proyek dirancang untuk mengatasi faktor pendorong perubahan sosial dan fisik.
- Rencana proyek dirancang bersama dengan para peserta proyek.
- Proyek menggunakan pengumpulan dan pemantauan data langsung untuk memastikan mitra lokal dapat berpartisipasi.
- Data pengamatan jarak jauh digunakan untuk perencanaan dan pemetaan proyek, tetapi tidak dimasukkan ke dalam pemantauan. </t>
  </si>
  <si>
    <r>
      <t>Pengetahuan sejarah dan ekologi lokal diintegrasikan ke dalam</t>
    </r>
    <r>
      <rPr>
        <sz val="12"/>
        <rFont val="Calibri Light"/>
        <family val="2"/>
        <scheme val="major"/>
      </rPr>
      <t>data</t>
    </r>
    <r>
      <rPr>
        <sz val="11"/>
        <color theme="1"/>
        <rFont val="Calibri"/>
        <family val="2"/>
        <scheme val="minor"/>
      </rPr>
      <t>survei lokasi</t>
    </r>
    <r>
      <rPr>
        <sz val="12"/>
        <rFont val="Calibri Light"/>
        <family val="2"/>
        <scheme val="major"/>
      </rPr>
      <t>dan</t>
    </r>
    <r>
      <rPr>
        <sz val="12"/>
        <color theme="1"/>
        <rFont val="Calibri Light"/>
        <family val="2"/>
        <scheme val="major"/>
      </rPr>
      <t xml:space="preserve"> pengamatan jarak jauh untuk memahami apa yang mendorong perubahan luas ekosistem.
- Intervensi proyek dirancang untuk mengatasi faktor pendorong perubahan sosial dan fisik.
- Rencana proyek dirancang bersama dengan peserta proyek dan tim ahli ekologi, didukung oleh keahlian GIS jika diperlukan. 
- Mencapai keseimbangan antara penginderaan jarak jauh dan pengumpulan data dan pemantauan langsung untuk memastikan mitra lokal dapat berpartisipasi.
- Proyek menggunakan data terbaik yang tersedia, dan memastikan data pengamatan jarak jauh yang akurat.</t>
    </r>
  </si>
  <si>
    <t>Seleksi</t>
  </si>
  <si>
    <t>3.1.2 Menunjukkan nilai tambah dengan menggunakan bukti dan alasan yang jelas DAN 3.1.3 Memastikan penghitungan dan pemantauan gas rumah kaca yang transparan dan akurat dengan menggunakan metodologi atau protokol yang ilmiah.</t>
  </si>
  <si>
    <t xml:space="preserve">- Setiap pengurangan atau penghapusan emisi yang dijual oleh proyek, baik yang dicap sebagai kredit, offset, atau lainnya, tidak dikeluarkan oleh program akreditasi formal apa pun.
- Proyek tidak mengikuti metode pengambilan sampel dan pemodelan yang telah ditinjau oleh rekan sejawat (misalnya Buku Panduan Karbon Biru BCI) atau menggunakan metodologi penghitungan karbon yang telah disetujui.
- Proyek tersebut belum melalui verifikasi pihak ketiga yang dapat diandalkan atas ERR yang diklaim.
- Proyek non-kredit yang melaporkan hasil mitigasi iklim untuk mendukung pemilik/investor atau klaim lainnya tidak didasarkan pada metodologi yang diterima atau nilai yang ditinjau oleh rekan sejawat.
</t>
  </si>
  <si>
    <t>- Proyek kredit karbon memilih program &amp;amp; standar GRK yang belum ditinjau oleh otoritas pihak ketiga yang kompeten.
- Menggunakan data in-situ untuk menghasilkan model untuk semua kumpulan karbon yang diklaim ATAU data yang telah ditinjau oleh rekan sejawat dengan penyangga yang sesuai untuk mengakomodasi variasi lingkungan.
- Proyek non-kredit yang melaporkan hasil mitigasi iklim menggunakan nilai default IPCC.
- Dokumen teknis proyek tidak tersedia secara online untuk ditinjau oleh ahli atau uji tuntas.</t>
  </si>
  <si>
    <t>- Proyek-proyek kredit karbon memilih program &amp;amp; standar GRK yang belum ditinjau dan disetujui oleh keduanya: Badan pemerintah nasional yang bertanggung jawab atas regulasi perdagangan karbon dan/atau ICROA, ICVCM, tetapi menggunakan kelompok pemeringkat kualitas eksternal yang kompeten seperti Sylvera untuk melakukan tinjauan teknis terhadap proyek.
- Menggunakan data in-situ untuk menghasilkan model untuk semua kumpulan karbon yang diklaim ATAU data yang ditinjau oleh rekan sejawat dengan penyangga yang sesuai untuk mengakomodasi variasi lingkungan - Proyek non-kredit yang melaporkan hasil mitigasi iklim menggunakan model berdasarkan data yang ditinjau oleh rekan sejawat yang relevan secara lokal atau nilai standar IPCC.
- Dokumen teknis proyek dapat diakses secara online tetapi tidak mudah ditemukan.
- Proyek dapat dengan jelas menunjukkan nilai tambah dari strategi manajemen yang ada (lingkungan, sosial, ekonomi, tata kelola, dll.).
- Proyek penghitungan kredit karbon menggunakan metodologi tambahan yang telah dipublikasikan.</t>
  </si>
  <si>
    <t>- Proyek-proyek kredit karbon memilih program &amp;amp; standar GRK yang telah ditinjau dan disetujui oleh keduanya: Badan pemerintah nasional yang bertanggung jawab atas regulasi perdagangan karbon dan/atau ICROA, yaitu ICVCM.
- Menggunakan data in-situ untuk menghasilkan model untuk semua kumpulan karbon yang diklaim ATAU data yang telah ditinjau oleh rekan sejawat dengan penyangga yang sesuai untuk mengakomodasi variasi lingkungan.
- Proyek non-kredit yang melaporkan hasil mitigasi iklim menggunakan data in-situ yang dikumpulkan dengan metode standar seperti BCI Blue Carbon Handbook.
- Dokumen kepatuhan teknis proyek (misalnya, PIN / PDD) mudah ditemukan dan dapat diakses secara online.
- Proyek dapat dengan jelas menunjukkan nilai tambah terhadap strategi manajemen yang ada (lingkungan, sosial, ekonomi, tata kelola, dll.).
- Proyek kredit karbon menerapkan metodologi tambahan yang dipublikasikan.</t>
  </si>
  <si>
    <t>- Proyek-proyek kredit karbon memilih program &amp;amp; standar GRK yang telah ditinjau dan disetujui oleh keduanya: Badan pemerintah nasional yang bertanggung jawab atas regulasi perdagangan karbon dan/atau ICROA, yaitu ICVCM.
- Menggunakan data in-situ untuk menghasilkan model untuk semua kumpulan karbon yang diklaim ATAU data yang telah ditinjau oleh rekan sejawat dengan penyangga yang sesuai untuk mengakomodasi variasi lingkungan.
- Proyek non-kredit yang melaporkan hasil mitigasi iklim menggunakan metodologi akuntansi seperti AM-AR0014 atau VM0033.
- Dokumen teknis proyek termasuk data dasar dan perhitungan pengurangan emisi dapat dengan mudah ditemukan dan diakses secara online.
- Proyek dapat dengan jelas menunjukkan nilai tambah dari strategi manajemen yang ada (lingkungan, sosial, ekonomi, tata kelola, dll.).
- Proyek kredit karbon menerapkan metodologi tambahan yang dipublikasikan.</t>
  </si>
  <si>
    <t xml:space="preserve">Proyek ini tidak menghasilkan kredit karbon atau melaporkan hasil mitigasi iklim untuk mendukung klaim pemilik/investor/dampak lainnya.  </t>
  </si>
  <si>
    <t>3.1.4 Menetapkan garis dasar karbon yang akurat melalui penilaian berbasis bukti DAN 3.1.5 Mempertimbangkan tradeoff antara jenis kredit aktual dan yang diantisipasi</t>
  </si>
  <si>
    <t>- Proyek tidak memiliki kapasitas yang jelas, baik secara internal maupun melalui mitra teknis atau akademis yang telah terbukti, untuk menilai stok dasar karbon dan memantau hasil mitigasi proyek.
- Dokumen proyek yang menunjukkan bagaimana baseline karbon dan model yang dihasilkan tidak tersedia dan klaimnya agak kabur. 
- Semua kredit yang diharapkan dibeli dan dibayar di muka dengan harga yang rendah, atau investor proyek membuat klaim pengurangan atau netralitas karbon saat ini berdasarkan total hasil mitigasi iklim di masa depan. 
- Penjualan kredit ex-ante tidak dikomunikasikan dengan jelas, pembeli membeli "offset" dengan risiko tinggi untuk tidak dapat dipenuhi.</t>
  </si>
  <si>
    <t>- Mitra teknis atau akademis proyek mungkin memiliki kapasitas untuk menilai garis dasar karbon, namun hal ini belum terbukti.
- Proyek menggunakan metodologi yang belum ditinjau sejawat atau disahkan oleh tinjauan pihak ketiga yang berkualifikasi, dan desain pengambilan sampel lengkap dan data tambahan tidak dipublikasikan. 
- Penjualan kredit ex-ante tidak dibatasi dan sebagian besar kredit yang diprediksi telah dijual sebelumnya, dengan risiko tidak terkirim dan tingkat pengembalian yang lebih rendah.
- Penjualan kredit ex-ante diberi label yang jelas, dilacak, dan tidak dapat dibatalkan sebelum verifikasi dan penerbitan.</t>
  </si>
  <si>
    <t>- Mitra teknis atau akademis proyek memiliki kapasitas yang telah terbukti untuk menilai stok dasar karbon dan memantau hasil mitigasi bersih proyek sesuai dengan metodologi yang dipilih.
- Proyek mendokumentasikan penggunaan metodologi yang dapat diterima dan dapat diandalkan yang digunakan untuk menghasilkan data (misalnya, Blue Carbon Manual, metodologi penghitungan kredit karbon, atau pendekatan lain yang telah ditinjau oleh rekan sejawat), tetapi desain pengambilan sampel lengkap dan data tambahan tidak dipublikasikan. 
- Setiap penjualan kredit ex-ante terbatas pada sebagian dari kredit yang diprediksi untuk meminimalkan risiko non-pengiriman dan memastikan penerima manfaat proyek menerima pengembalian yang adil.
- Penjualan kredit ex-ante diberi label yang jelas, dilacak, dan tidak dapat dibatalkan sebelum verifikasi dan penerbitan.</t>
  </si>
  <si>
    <t>- Mitra teknis atau akademis proyek memiliki kapasitas untuk menilai stok dasar karbon dan memantau hasil mitigasi proyek bersih, termasuk perubahan stok karbon dan fluks emisi GRK yang signifikan dari waktu ke waktu.
- Proyek mendokumentasikan penggunaan metodologi yang dapat diterima dan dapat diandalkan yang digunakan untuk menghasilkan data (misalnya, Blue Carbon Manual, metodologi pengkreditan karbon, atau pendekatan lain yang telah ditinjau oleh rekan sejawat), tetapi desain pengambilan sampel dan data tambahan tidak dipublikasikan. 
- Setiap penjualan kredit ex-ante terbatas pada sebagian dari kredit yang diprediksi untuk meminimalkan risiko non-pengiriman dan memastikan penerima manfaat proyek menerima pengembalian yang adil.
- Penjualan kredit ex-ante diberi label yang jelas, dilacak, dan tidak dapat dibatalkan sebelum verifikasi dan penerbitan.</t>
  </si>
  <si>
    <t>- Proyek dapat menunjukkan kapasitas, baik secara internal maupun melalui mitra, untuk dapat menilai stok dasar karbon dan memantau hasil mitigasi proyek secara keseluruhan, termasuk perubahan stok karbon dan perubahan emisi GRK yang signifikan dari waktu ke waktu.
- Informasi yang memadai disertakan dalam dokumen proyek yang tersedia untuk umum sehingga orang lain dapat dengan mudah dan komprehensif memahami bagaimana baseline dibuat, pendekatan akuntansi yang diikuti, faktor emisi dan data aktivitas yang disertakan, serta pembenaran untuk setiap kelalaian.
- Setiap penjualan kredit ex-ante dibatasi pada sebagian dari kredit yang diperkirakan untuk meminimalkan risiko non-pengiriman dan memastikan penerima manfaat proyek menerima pengembalian yang adil.
- Penjualan kredit ex-ante diberi label yang jelas, dilacak, dan tidak dapat dibatalkan sebelum verifikasi dan penerbitan.</t>
  </si>
  <si>
    <t>3.2 Memasukkan pengetahuan ekologi lokal</t>
  </si>
  <si>
    <t>3.2 Memadukan pengetahuan lokal</t>
  </si>
  <si>
    <t xml:space="preserve">- Proyek tidak mempertimbangkan LEK dalam rencana intervensi proyek.
- Proyek secara bebas menerbitkan atau mendistribusikan LEK tanpa mengakuinya sebagai kekayaan intelektual IP &amp;amp; LC.
</t>
  </si>
  <si>
    <t>- Proyek ini secara informal memasukkan LEK ke dalam rencana intervensi proyek dan melibatkan para pemilik pengetahuan lokal.
- Manfaat yang diperoleh dari LEK tidak tercatat dan diasumsikan dibagi rata secara default.</t>
  </si>
  <si>
    <t>- Proyek ini menghormati dan memasukkan LEK ke dalam rencana intervensi proyek.
- Manfaat yang diperoleh dari LEK tidak dicatat dan diasumsikan dibagi rata secara default.
- Proyek berkolaborasi dengan para pemegang pengetahuan.</t>
  </si>
  <si>
    <t>- Proyek menghormati dan memasukkan LEK ke dalam rencana intervensi proyek.
- Mengakui bahwa LEK adalah kekayaan intelektual MA &amp;amp; KL dan dengan demikian mereka memiliki hak untuk memutuskan apakah dan bagaimana LEK dibagikan.
- Setiap manfaat yang diperoleh dari integrasi LEK ke dalam rencana proyek diakui dan, jika sesuai, didistribusikan secara adil. 
- Proyek ini berkolaborasi dengan para pemegang pengetahuan.</t>
  </si>
  <si>
    <t>- Proyek menghormati dan memasukkan LEK ke dalam rencana intervensi proyek.
- Mengakui bahwa LEK adalah kekayaan intelektual MA &amp;amp; KL dan dengan demikian mereka memiliki hak untuk memutuskan apakah dan bagaimana LEK akan dibagikan.
- Mendistribusikan manfaat yang diperoleh dari LEK secara adil.
- Proyek ini berkolaborasi dengan para pemilik pengetahuan untuk memahami dan melestarikan kepentingan sosial, historis, dan tradisional ekosistem karbon biru.</t>
  </si>
  <si>
    <t>Lokasi proyek berada di daerah perkotaan atau daerah lain di mana pengetahuan ekologi lokal atau tradisional tidak dapat diterapkan.</t>
  </si>
  <si>
    <t>3.3 Menerapkan protokol manajemen adaptif</t>
  </si>
  <si>
    <t>3.3.1 Komponen Utama pengelolaan adaptif dalam proyek karbon biru berkualitas tinggi</t>
  </si>
  <si>
    <t xml:space="preserve">- Proyek tidak memiliki strategi manajemen adaptif formal untuk menanggapi implementasi yang gagal atau berkinerja buruk
- Proyek tidak memiliki strategi manajemen adaptif formal untuk menanggapi potensi risiko dan ketidakpastian.
- Pemantauan proyek dibatasi hingga 6 bulan setelah implementasi atau kurang dari itu
- Proyek tidak secara sukarela membagikan atau mempublikasikan catatan tertulis </t>
  </si>
  <si>
    <t xml:space="preserve">- Proyek ini hanya memantau metrik terbatas yang terkait dengan implementasi dan tidak memantau pemicu stres eksternal
- Tanggapan manajemen terhadap kinerja yang kurang baik bersifat ad hoc dan terbatas pada pengulangan implementasi rencana yang sama (misalnya, penanaman berulang kali di area dengan tingkat kelangsungan hidup yang buruk)
</t>
  </si>
  <si>
    <t>- Proyek ini menggunakan strategi manajemen adaptif yang jelas untuk merespons kinerja yang kurang baik dari metode pelaksanaan proyek fisik.
- Rencana manajemen adaptif ditinjau dan diperbarui secara berkala.
- Proyek tidak memantau pemicu stres eksternal seperti curah hujan, perubahan arus, input nitrogen.</t>
  </si>
  <si>
    <t>- Proyek ini menggunakan strategi manajemen adaptif yang jelas untuk merespons kinerja yang kurang baik dari metode pelaksanaan proyek fisik
- Strategi ini mengintegrasikan peningkatan berkelanjutan dengan memiliki kerangka kerja pemantauan, evaluasi dan pembelajaran yang kuat.
- Proyek ini telah menghasilkan strategi manajemen adaptif untuk merespons dampak dari tekanan eksternal berdasarkan penilaian risiko.</t>
  </si>
  <si>
    <t xml:space="preserve">- Proyek ini menggunakan desain berulang untuk secara adaptif mengelola kinerja yang kurang baik dari metode pelaksanaan proyek fisik.
- Strategi ini mengintegrasikan peningkatan berkelanjutan dengan memiliki kerangka kerja pemantauan, evaluasi, dan pembelajaran yang kuat.
- Proyek ini menggunakan strategi manajemen adaptif yang jelas untuk merespons dampak dari tekanan eksternal, berdasarkan penilaian dan pemantauan risiko.
</t>
  </si>
  <si>
    <t xml:space="preserve">- Proyek ini tidak memiliki mekanisme umpan balik sosial yang jelas selain mendapatkan persetujuan untuk implementasi, dan tidak ada rencana manajemen adaptif untuk mengatasi potensi konflik
- Lokasi proyek dipantau untuk mencari bukti kerusakan yang disebabkan oleh manusia, tetapi tidak ada rencana yang sudah ada sebelumnya untuk mengatasi hal ini
- Proyek tidak secara sukarela membagikan atau mempublikasikan catatan tertulis </t>
  </si>
  <si>
    <t>- Proyek ini memiliki mekanisme umpan balik, namun tidak terkait dengan strategi manajemen adaptif yang jelas.
- Lokasi proyek dipantau untuk mencari bukti kerusakan yang disebabkan oleh manusia, tetapi tidak ada rencana yang sudah ada untuk mengatasi hal ini.
- Proyek memiliki catatan tertulis</t>
  </si>
  <si>
    <t>- Proyek ini memiliki strategi pengelolaan adaptif sosial yang jelas dan bekerja sama dengan para peserta proyek untuk mengatasi masalah-masalah yang ada sebagai bagian dari program pelibatan masyarakat secara berkala.
- Rencana pengelolaan adaptif ditinjau dan diperbarui secara berkala.
- Kerusakan yang disebabkan oleh manusia di lokasi proyek dipantau.
- Proyek memiliki catatan tertulis yang disimpan dalam format online yang dapat diakses.</t>
  </si>
  <si>
    <t>- Proyek ini memiliki strategi pengelolaan adaptif sosial yang jelas dan bekerja sama dengan masyarakat dan mitra untuk mengatasi masalah sebagai bagian dari program pelibatan masyarakat secara teratur.
- Kerusakan yang disebabkan oleh manusia di lokasi proyek dan area yang berdekatan dipantau (misal: jumlah tunggul di hutan bakau, bekas luka jangkar di padang lamun).
- Pemantauan, evaluasi dan kerangka kerja pembelajaran diterapkan pada elemen sosial proyek (misalnya, mata pencaharian, pengelolaan kawasan).
- Proyek memiliki catatan tertulis / laporan tahunan yang disimpan dalam format online yang mudah ditemukan</t>
  </si>
  <si>
    <t>- Proyek ini memiliki strategi manajemen adaptif sosial yang jelas yang didukung oleh proses pemantauan formal yang meminta umpan balik dari masyarakat dan pemangku kepentingan lainnya.
- Strategi ini mengintegrasikan perbaikan berkelanjutan dengan memiliki kerangka kerja pemantauan, evaluasi, dan pembelajaran yang kuat
- Proyek memiliki catatan tertulis/laporan tahunan yang disimpan dalam format online yang dapat diakses dan secara bebas berbagi pembelajaran dan pengalaman.</t>
  </si>
  <si>
    <t>4.0 Beroperasi Secara Lokal dan Kontekstual</t>
  </si>
  <si>
    <t>4.1 Merancang proyek sesuai dengan konteks sosial dan ekologi setempat</t>
  </si>
  <si>
    <t>- Tim proyek tidak melibatkan individu-individu terampil yang mampu menilai konteks sosial dan ekonomi setempat dan/atau menginterpretasikan penelitian yang ada secara efektif.
- Anggaran proyek tidak mencakup waktu dan sumber daya manusia yang memadai untuk mengidentifikasi faktor-faktor sosial dan ekonomi utama yang mempengaruhi desain proyek.
- Komunikasi dengan peserta proyek dan pengguna lokasi tidak terstruktur/tidak terencana.</t>
  </si>
  <si>
    <t xml:space="preserve">- Anggaran proyek mencakup waktu dan sumber daya manusia yang minimal untuk mengidentifikasi faktor-faktor sosial dan ekonomi utama yang mempengaruhi desain proyek.
- Tidak jelas apakah pengumpulan data sosial ekonomi dilakukan sesuai dengan praktik terbaik yang telah dipublikasikan dan perlindungan sosial tidak didefinisikan.
- Proyek menjaga komunikasi yang jelas dan efektif dengan peserta proyek dan pengguna lokasi. </t>
  </si>
  <si>
    <t xml:space="preserve">- Proyek telah menganggarkan dan mengalokasikan waktu staf untuk menilai konteks sosial dan ekonomi setempat dan/atau menafsirkan penelitian yang ada, tetapi tidak menggunakan tenaga ahli khusus.
- Pengumpulan data sosial ekonomi dilakukan sesuai dengan praktik terbaik yang telah dipublikasikan dan termasuk perlindungan sosial yang relevan.
- Proyek menjaga komunikasi yang jelas dan efektif dengan peserta proyek dan pengguna lokasi. </t>
  </si>
  <si>
    <t>- Proyek mencakup anggaran dan kapasitas tim untuk menilai konteks sosial dan ekonomi lokal dan/atau menafsirkan penelitian yang ada.
- Pengumpulan data sosial ekonomi dilakukan sesuai dengan praktik terbaik dan termasuk perlindungan sosial yang relevan
- Proyek menjaga komunikasi yang jelas dan efektif dengan para pemangku kepentingan dan kelompok pengguna.</t>
  </si>
  <si>
    <t>- Proyek mencakup anggaran dan kapasitas tim untuk menilai konteks sosial dan ekonomi lokal dan/atau menafsirkan penelitian yang ada.
- Pengumpulan data sosial ekonomi dilakukan sesuai dengan praktik terbaik dan termasuk perlindungan sosial yang relevan
- Metode yang digunakan untuk mengumpulkan data sosial dan/atau ekonomi dibagikan secara transparan
- Proyek menjaga komunikasi yang jelas dan efektif dengan pemangku kepentingan dan kelompok pengguna.</t>
  </si>
  <si>
    <t>- Pengumpulan data sosial atau ekonomi proyek terbatas hanya pada masyarakat di lokasi proyek atau yang berdekatan
- Desain proyek tidak mempertimbangkan konteks atau dampak sosial ekonomi yang lebih luas
- Dampak sosial ekonomi proyek tidak dimasukkan dalam pelaporan proyek, atau tidak dapat diverifikasi</t>
  </si>
  <si>
    <t>- Proyek telah melakukan pengumpulan data sosial atau ekonomi yang minimal, terbatas pada kelompok pemangku kepentingan yang dominan saja
- Proyek dirancang dengan mempertimbangkan realitas sosial setempat tetapi tanpa kondisi awal yang mapan
- Proyek dirancang dengan mempertimbangkan realitas ekonomi lokal tetapi tanpa kondisi awal yang mapan
- Dampak sosial ekonomi proyek dimasukkan dalam pelaporan proyek tetapi tidak dapat diukur</t>
  </si>
  <si>
    <t>- Proyek ini dirancang dengan mempertimbangkan realitas sosial dan ekonomi setempat berdasarkan informasi yang dikumpulkan dari mitra lokal, staf, dan masyarakat yang berpartisipasi. 
- Rencana pemantauan proyek termasuk memastikan pelaksanaan proyek tetap sejalan dengan nilai-nilai dan norma-norma budaya dan sosial.
- Masyarakat yang berpartisipasi, mitra lokal dan/atau pengguna lokasi diuntungkan oleh proyek atau diberi kompensasi atas perubahan perilaku. 
- Data sosial ekonomi dimasukkan dalam pelaporan proyek.</t>
  </si>
  <si>
    <t xml:space="preserve">- Proyek ini dirancang dengan mempertimbangkan realitas sosial dan ekonomi setempat berdasarkan data yang dapat diandalkan.
- Rencana pemantauan proyek termasuk memastikan pelaksanaan proyek tetap sejalan dengan nilai-nilai dan norma-norma budaya dan sosial, serta menginformasikan manajemen yang adaptif.
- Proyek mampu mengidentifikasi semua pemangku kepentingan yang terkena dampak dari pelaksanaan proyek dan menjustifikasi kompensasi yang sesuai atau tidak sesuai.
- Data sosial ekonomi disertakan dalam pelaporan proyek dan dapat dengan mudah ditemukan secara online. </t>
  </si>
  <si>
    <r>
      <rPr>
        <sz val="12"/>
        <rFont val="Calibri Light"/>
        <family val="2"/>
        <scheme val="major"/>
      </rPr>
      <t>Proyek ini dirancang dengan mempertimbangkan</t>
    </r>
    <r>
      <rPr>
        <sz val="12"/>
        <color theme="1"/>
        <rFont val="Calibri Light"/>
        <family val="2"/>
        <scheme val="major"/>
      </rPr>
      <t xml:space="preserve"> realitas</t>
    </r>
    <r>
      <rPr>
        <sz val="12"/>
        <rFont val="Calibri Light"/>
        <family val="2"/>
        <scheme val="major"/>
      </rPr>
      <t>sosial dan ekonomi setempat</t>
    </r>
    <r>
      <rPr>
        <sz val="12"/>
        <color theme="1"/>
        <rFont val="Calibri Light"/>
        <family val="2"/>
        <scheme val="major"/>
      </rPr>
      <t xml:space="preserve"> berdasarkan data yang dapat diandalkan.
- Rencana pemantauan proyek termasuk memastikan pelaksanaan proyek tetap sejalan dengan nilai-nilai dan norma-norma budaya dan sosial, dan memastikan tidak ada hasil negatif yang terwujud.
- Proyek mampu mengidentifikasi semua pemangku kepentingan yang terkena dampak dari pelaksanaan proyek dan menjustifikasi kompensasi yang sesuai atau tidak sesuai.
- Data sosial ekonomi dipublikasikan (jika sesuai) atau disertakan dalam pelaporan proyek.</t>
    </r>
  </si>
  <si>
    <t>4.2 Membangun jaringan mitra lokal yang beragam untuk memastikan keberhasilan dan keberlangsungan proyek</t>
  </si>
  <si>
    <t>4.2 Membangun jaringan mitra lokal yang beragam</t>
  </si>
  <si>
    <t xml:space="preserve">- Proyek hanya mengidentifikasi penghuni lokasi proyek 
- Proyek tidak melakukan pemetaan pemangku kepentingan lebih lanjut
- Proyek tidak melibatkan penghuni di wilayah yang berdekatan </t>
  </si>
  <si>
    <t xml:space="preserve">- Proyek memetakan penghuni lokasi dan area yang berdekatan
- Proyek mengidentifikasi penghuni lokasi dan area yang berdekatan yang terdampak oleh pelaksanaan proyek
- Proyek telah melibatkan penghuni lokasi dan area yang berdekatan </t>
  </si>
  <si>
    <t>- Proyek ini melakukan pemetaan pemangku kepentingan yang ketat.
- Proyek memastikan bahwa semua pemangku kepentingan dan kelompok pengguna yang berpotensi terkena dampak telah dihubungi, diberitahu tentang rencana proyek dan dapat memberikan umpan balik.
- Proyek membentuk kemitraan lokal dan menggabungkan kapasitas lokal jika diperlukan - misalnya bermitra dengan universitas untuk membantu dengan keahlian ilmiah.</t>
  </si>
  <si>
    <t xml:space="preserve">- Proyek ini melakukan pemetaan pemangku kepentingan yang ketat.
- Proyek memastikan semua pemangku kepentingan dan kelompok pengguna minimal dihubungi, diberitahu tentang rencana proyek, dan diperbarui secara berkala.
- Proyek membentuk kemitraan lokal dan menggabungkan pengalaman dan kapasitas lokal jika diperlukan.
</t>
  </si>
  <si>
    <t>- Proyek ini melakukan pemetaan pemangku kepentingan yang ketat.
- Proyek memastikan bahwa semua pemangku kepentingan dan kelompok pengguna telah dihubungi, diberitahu tentang rencana proyek, dan memiliki kesempatan untuk terlibat.
- Proyek membentuk kemitraan lokal dan menggabungkan pengalaman dan kapasitas lokal jika memungkinkan.</t>
  </si>
  <si>
    <t>- Proyek ini belum secara efektif mengidentifikasi entitas pemerintah lokal &amp;amp; yurisdiksi yang relevan dengan implementasi hukum proyek dan mungkin beroperasi di wilayah abu-abu hukum, misalnya dengan resolusi kepemilikan lahan yang tidak jelas.
- Proyek yang didanai oleh mekanisme pasar memperjualbelikan jasa ekosistem seperti karbon atau keanekaragaman hayati secara online tanpa izin hukum yang jelas.</t>
  </si>
  <si>
    <t>- Proyek ini telah mengidentifikasi entitas pemerintah daerah yang relevan dengan pengelolaan dan/atau restorasi ekosistem karbon biru, tetapi belum mengembangkan hubungan kerja di luar izin untuk beroperasi.
- Proyek yang didanai oleh mekanisme pasar telah mendapatkan hak untuk bertransaksi jasa ekosistem seperti karbon atau keanekaragaman hayati namun belum terlibat lebih jauh.</t>
  </si>
  <si>
    <t xml:space="preserve">- Proyek telah secara efektif melibatkan atau bermitra dengan entitas pemerintah daerah yang relevan dengan pengelolaan dan/atau restorasi ekosistem karbon biru.
- Proyek yang didanai oleh mekanisme pasar telah secara efektif mengidentifikasi entitas pemerintah yang relevan untuk memastikan hak-hak untuk bertransaksi jasa ekosistem seperti karbon atau keanekaragaman hayati.
</t>
  </si>
  <si>
    <t xml:space="preserve">- Proyek telah secara efektif melibatkan entitas pemerintah lokal &amp;amp; yurisdiksi yang relevan dengan pengelolaan dan/atau restorasi ekosistem karbon biru.
- Proyek yang didanai oleh mekanisme pasar telah secara efektif mengidentifikasi entitas pemerintah yang relevan untuk memastikan hak-hak untuk bertransaksi jasa ekosistem seperti karbon atau keanekaragaman hayati.
- Proyek ini berbagi pembelajaran dengan proyek-proyek lokal lainnya.
</t>
  </si>
  <si>
    <r>
      <rPr>
        <sz val="12"/>
        <rFont val="Calibri Light"/>
        <family val="2"/>
        <scheme val="major"/>
      </rPr>
      <t xml:space="preserve"> Proyek telah secara efektif melibatkan atau bermitra dengan</t>
    </r>
    <r>
      <rPr>
        <sz val="12"/>
        <color theme="1"/>
        <rFont val="Calibri Light"/>
        <family val="2"/>
        <scheme val="major"/>
      </rPr>
      <t xml:space="preserve"> entitas pemerintah lokal &amp; yurisdiksi yang relevan dengan pengelolaan dan/atau restorasi ekosistem karbon biru</t>
    </r>
    <r>
      <rPr>
        <sz val="12"/>
        <rFont val="Calibri Light"/>
        <family val="2"/>
        <scheme val="major"/>
      </rPr>
      <t xml:space="preserve"> Proyek yang didanai oleh mekanisme pasar telah secara efektif terlibat dengan </t>
    </r>
    <r>
      <rPr>
        <sz val="12"/>
        <color theme="1"/>
        <rFont val="Calibri Light"/>
        <family val="2"/>
        <scheme val="major"/>
      </rPr>
      <t>entitas pemerintah terkait untuk memastikan hak-hak untuk bertransaksi jasa ekosistem seperti karbon atau keanekaragaman hayati.
- Proyek ini berbagi pembelajaran dengan entitas pemerintah terkait dan organisasi lainnya.</t>
    </r>
  </si>
  <si>
    <t>4.3 Memajukan kebijakan untuk mempromosikan proyek karbon biru berkualitas tinggi</t>
  </si>
  <si>
    <t>- Proyek ini beroperasi di tengah kesenjangan kebijakan tanpa keterlibatan aktif dengan otoritas lokal atau tanpa mencari dukungan untuk mengatasinya</t>
  </si>
  <si>
    <t xml:space="preserve">- Proyek ini telah memastikan bahwa semua persyaratan hukum untuk beroperasi telah dipenuhi dan terdaftar dengan baik pada otoritas setempat, namun tidak secara sukarela terlibat lebih jauh dengan kebijakan pemerintah lokal dan/atau nasional. </t>
  </si>
  <si>
    <t>- Proyek ini terlibat dengan perwakilan pemerintah lokal dan/atau nasional untuk memastikan adanya kebijakan pendukung dan kerangka kerja operasional legal yang memenuhi kebutuhan proyek</t>
  </si>
  <si>
    <t xml:space="preserve">- Proyek ini terlibat dengan perwakilan pemerintah lokal dan/atau nasional untuk memastikan adanya kebijakan dan kerangka hukum yang mendukung operasi proyek.
- Proyek ini mengadvokasi hak-hak masyarakat dan pemangku kepentingan di samping kebutuhan proyek.
</t>
  </si>
  <si>
    <t>- Proyek ini terlibat dengan perwakilan pemerintah lokal dan/atau nasional untuk memastikan adanya kebijakan dan kerangka hukum yang mendukung operasi dan replikasi proyek.
- Proyek ini mengadvokasi hak-hak masyarakat dan pemangku kepentingan di samping kebutuhan proyek.
- Proyek telah berfungsi sebagai percontohan yang efektif atau contoh praktik terbaik yang menginformasikan keputusan kebijakan.</t>
  </si>
  <si>
    <t>- Proyek tidak terlibat dalam pengembangan kebijakan</t>
  </si>
  <si>
    <t>- Proyek berpartisipasi dalam forum kebijakan lokal, konsultasi atau kelompok kerja yang secara langsung mempengaruhi pelaksanaan proyek</t>
  </si>
  <si>
    <t xml:space="preserve">- Proyek berpartisipasi dalam forum kebijakan lokal, konsultasi atau kelompok kerja
- Berpartisipasi dalam forum internasional (misalnya GMA) atau kelompok kerja 
</t>
  </si>
  <si>
    <t xml:space="preserve">- Proyek berpartisipasi dalam forum kebijakan lokal, konsultasi atau kelompok kerja
- Berpartisipasi dalam forum internasional (misalnya GMA) atau kelompok kerja 
- Secara aktif memberikan umpan balik dan informasi kepada pihak-pihak yang terlibat dalam keterlibatan kebijakan lokal dan/atau nasional mengenai ekosistem karbon biru 
</t>
  </si>
  <si>
    <t>- Proyek berpartisipasi dalam forum kebijakan lokal, konsultasi atau kelompok kerja dan berbagi pembelajaran dengan proyek karbon biru atau NbS lainnya.
- Berpartisipasi dalam forum internasional (misalnya GMA) atau berbagi pembelajaran dengan akademisi atau kelompok kerja yang menghasilkan artikel kebijakan terkait ekosistem karbon biru.
- Secara aktif memberikan umpan balik dan informasi kepada pihak-pihak yang terlibat dalam keterlibatan kebijakan lokal dan/atau nasional terkait ekosistem karbon biru.</t>
  </si>
  <si>
    <t>4.3.1 Mempertimbangkan implikasi lokal dari kebijakan internasional</t>
  </si>
  <si>
    <t>- Tujuan dan desain proyek belum mempertimbangkan keselarasan dengan kebijakan atau rencana aksi nasional, seperti rencana pengelolaan hutan bakau, padang lamun atau rawa asin, NDC atau NBSAP.</t>
  </si>
  <si>
    <t>- Proyek secara luas selaras dengan kebijakan atau rencana aksi nasional, seperti rencana pengelolaan hutan bakau atau rawa asin
- Proyek penghitungan kredit karbon dapat mengartikulasikan bagaimana proyek tersebut selaras dengan kebijakan nasional yang terkait dengan Pasal 6</t>
  </si>
  <si>
    <t>- Proyek mengartikulasikan bagaimana proyek tersebut selaras dengan komitmen nasional terhadap target kebijakan internasional, misalnya, rencana mitigasi iklim atau keanekaragaman hayati yang diuraikan dalam NDC, NBSAP, dan kebijakan atau rencana aksi nasional terkait
- Proyek penghitungan kredit karbon dapat mengartikulasikan bagaimana proyek tersebut selaras dengan kebijakan nasional yang terkait dengan Pasal 6</t>
  </si>
  <si>
    <t>- Proyek mengartikulasikan bagaimana proyek tersebut selaras dengan komitmen nasional terhadap target kebijakan internasional, misalnya, rencana mitigasi iklim atau keanekaragaman hayati yang diuraikan dalam NDC, NBSAP, dan kebijakan atau rencana aksi nasional terkait
- Proyek dapat mengukur bagaimana proyek tersebut berkontribusi dalam mencapai satu atau lebih dari target-target tersebut 
- Proyek penghitungan kredit karbon dapat mengartikulasikan bagaimana proyek tersebut selaras dengan kebijakan nasional yang terkait dengan Pasal 6</t>
  </si>
  <si>
    <t>- Proyek mengartikulasikan bagaimana proyek tersebut selaras dengan komitmen nasional terhadap target kebijakan internasional, misalnya, rencana mitigasi iklim atau keanekaragaman hayati yang diuraikan dalam NDC, NBSAP, dan kebijakan atau rencana aksi nasional terkait.
- Proyek mampu mengukur bagaimana proyek berkontribusi dalam mencapai berbagai target yang relevan.
- Proyek secara aktif berbagi data dengan lembaga pelaksana nasional atau entitas pemerintah yang relevan.
- Proyek penghasil karbon dapat mengartikulasikan bagaimana mereka berencana untuk menyelaraskan dengan perubahan kebijakan nasional (mis. Pasal 6).</t>
  </si>
  <si>
    <t>5.0 Memobilisasi modal berintegritas tinggi</t>
  </si>
  <si>
    <t>5.1 Integritas pendanaan</t>
  </si>
  <si>
    <t>5.1.1 Menetapkan target berbasis ilmu pengetahuan dan mengikuti hirarki mitigasi</t>
  </si>
  <si>
    <t xml:space="preserve">Kategori </t>
  </si>
  <si>
    <t>- Kredit terutama dijual kepada broker untuk perdagangan selanjutnya tanpa persyaratan untuk pensiun jangka pendek.</t>
  </si>
  <si>
    <t>- Kredit terutama dijual secara langsung atau melalui pialang kepada pembeli untuk masa pensiun dalam waktu dekat, tetapi pembeli tidak memiliki rencana pengurangan emisi.</t>
  </si>
  <si>
    <t xml:space="preserve">- Kredit yang dijual terutama untuk pensiun jangka pendek kepada pembeli yang membuat kemajuan yang dapat diverifikasi terhadap rencana pengurangan emisi.
- Prioritas diberikan kepada pembeli yang selaras dengan tanggung jawab sosial proyek dan nilai-nilai hak asasi manusia.
</t>
  </si>
  <si>
    <t>- Kredit terutama dijual untuk pensiun segera.
- Pembeli membuat kemajuan yang dapat diverifikasi terhadap rencana pengurangan emisi dengan target berbasis sains.
- Prioritas diberikan kepada pembeli yang selaras dengan tanggung jawab sosial proyek dan nilai-nilai hak asasi manusia.
- Pialang menerapkan pagar pembatas yang sama untuk pemilihan pelanggan.</t>
  </si>
  <si>
    <t>- Kredit terutama dijual untuk pensiun segera.
- Pembeli memiliki target berbasis ilmu pengetahuan yang selaras dengan target 1,5°C yang dipantau dan diungkapkan kepada publik, mengikuti kerangka kerja pengurangan emisi yang telah ditetapkan.
- Sejauh yang dapat ditetapkan secara wajar, pembeli memenuhi tanggung jawab sosial dan kriteria hak asasi manusia yang ditetapkan oleh proyek.
- Pialang menerapkan pagar pembatas yang serupa untuk pemilihan pelanggan.</t>
  </si>
  <si>
    <t>- Proyek tidak menghasilkan atau menjual kredit karbon.</t>
  </si>
  <si>
    <t>5.1.2 Mitigasi risiko</t>
  </si>
  <si>
    <t>- Mitra proyek tidak memberikan panduan atau pembatasan bahasa yang digunakan oleh investor/pembeli dan ada risiko proyek digunakan untuk melakukan greenwashing.
- Proyek dapat terpapar risiko reputasi melalui hubungan dengan penyandang dana/pembeli/investor atau mitra yang terkait dengan proyek yang gagal.</t>
  </si>
  <si>
    <t>- Mitra proyek membatasi bahasa klaim yang digunakan oleh investor/pembeli untuk memastikan representasi yang akurat dari hasil proyek dan menghindari greenwashing.
- Proyek ini tidak memprioritaskan penyandang dana/pembeli/investor tertentu.</t>
  </si>
  <si>
    <t>- Mitra proyek tidak memberikan panduan atau batasan bahasa yang digunakan oleh investor/pembeli.
- Namun, proyek ini memprioritaskan investor/pembeli yang secara terbuka mendukung praktik-praktik terbaik dalam proyek-proyek mitigasi dan adaptasi iklim dan/atau keanekaragaman hayati.</t>
  </si>
  <si>
    <t>- Mitra proyek membatasi bahasa klaim yang digunakan oleh investor/pembeli untuk memastikan representasi yang akurat dari hasil proyek.
- Jika memungkinkan, proyek ini memprioritaskan investor/pembeli yang secara terbuka mendukung praktik terbaik dalam proyek mitigasi dan adaptasi iklim dan/atau keanekaragaman hayati.</t>
  </si>
  <si>
    <t>- Proyek ini memberikan batasan pada bahasa klaim dan memberikan panduan kepada penyandang dana atau investor tentang cara merepresentasikan hasil proyek secara akurat.
- Sistem tersedia untuk mencegah penghitungan ganda.
- Jika memungkinkan, proyek memprioritaskan investor/pembeli yang secara terbuka mendukung praktik terbaik dalam proyek mitigasi dan adaptasi iklim dan/atau keanekaragaman hayati.</t>
  </si>
  <si>
    <t>5.2 Transparansi Keuangan</t>
  </si>
  <si>
    <t>Transparansi Keuangan Internal</t>
  </si>
  <si>
    <t>Proyek ini tidak menghasilkan anggaran tahunan dan laporan keuangan tertulis.</t>
  </si>
  <si>
    <t>Proyek ini menghasilkan anggaran tahunan tertulis dan laporan keuangan, namun tidak semua pemangku kepentingan yang relevan memiliki akses atau masukan.</t>
  </si>
  <si>
    <t>Proyek ini menghasilkan anggaran tahunan tertulis dan laporan keuangan yang dapat diakses dan diberikan masukan oleh semua pemangku kepentingan terkait jika diminta.</t>
  </si>
  <si>
    <t>Proyek ini menghasilkan anggaran tahunan tertulis dan laporan keuangan yang mudah diakses dan diinput oleh seluruh pemangku kepentingan, namun menggunakan bahasa teknis sehingga sulit dipahami tanpa latar belakang yang relevan.</t>
  </si>
  <si>
    <t xml:space="preserve">- Proyek ini menghasilkan anggaran tahunan tertulis dan laporan keuangan, yang diberikan kepada semua pemangku kepentingan untuk mendapatkan masukan dan disertai dengan rangkuman yang mudah dipahami, video penjelas, pembaruan lisan atau bentuk komunikasi lainnya dalam bahasa asli.
</t>
  </si>
  <si>
    <t xml:space="preserve">Transparansi Proyek Eksternal </t>
  </si>
  <si>
    <t xml:space="preserve">- Proyek tidak diizinkan atau memilih untuk tidak membagikan informasi keuangan, termasuk biaya pelaksanaan atau pembagian manfaat, atau harga kredit jika menghasilkan kredit.
- Proyek hanya menghasilkan komunikasi teknis, sosial, dan keuangan minimum yang disyaratkan oleh penyandang dana atau standar dan tidak memastikan komunikasi tersebut dapat dengan mudah ditemukan.
</t>
  </si>
  <si>
    <t>- Proyek dapat dicegah untuk membagikan beberapa informasi oleh NDA yang terlalu ketat.
- Proyek menghasilkan komunikasi teknis, sosial, dan keuangan minimum yang disyaratkan oleh penyandang dana atau standar, tetapi tidak memastikan bahwa komunikasi tersebut dapat dengan mudah ditemukan.
- Proyek dapat membagikan informasi tambahan tetapi belum melakukannya.</t>
  </si>
  <si>
    <t>- Proyek dapat dicegah untuk membagikan beberapa informasi oleh NDA yang terlalu ketat.
- Proyek menghasilkan laporan teknis, sosial, dan keuangan yang sesuai dengan persyaratan penyandang dana atau standar, dan memastikan bahwa laporan tersebut dapat dengan mudah ditemukan.</t>
  </si>
  <si>
    <t>- Proyek dapat dicegah untuk membagikan beberapa informasi oleh NDA yang terlalu ketat.
- Proyek ini menghasilkan laporan teknis, sosial, dan keuangan yang sesuai dengan persyaratan penyandang dana atau standar, dan memastikan bahwa laporan tersebut dapat dengan mudah ditemukan.
- Proyek ini mendukung peningkatan transparansi dengan membagikan informasi tambahan secara eksternal jika memungkinkan, misalnya membagikan data teknis seperti hasil sampel inti tanah ke platform data akses terbuka.</t>
  </si>
  <si>
    <t>- NDA dibatasi hanya pada informasi rahasia yang diperlukan, untuk memungkinkan pembagian informasi keuangan yang mudah seperti harga penjualan kredit.
- Proyek ini menghasilkan laporan teknis, sosial, dan keuangan untuk pembaca eksternal, yang dapat diakses secara terbuka dan mudah ditemukan.</t>
  </si>
  <si>
    <t>5.3 Merancang perjanjian dan kontrak untuk mempromosikan penetapan harga dan kompensasi yang adil dan transparan</t>
  </si>
  <si>
    <t>5.3.1 Pembagian Biaya dan Pendapatan</t>
  </si>
  <si>
    <t>-Proyek tidak dapat menghasilkan pendapatan yang cukup untuk menutupi biaya inti.</t>
  </si>
  <si>
    <t>- Proyek menghasilkan pendapatan yang cukup untuk menutupi biaya inti dan menghasilkan keuntungan, namun keuntungan investor lebih diprioritaskan daripada alokasi keuntungan kepada masyarakat atau pemangku kepentingan lainnya.
- Definisi "biaya inti" belum disepakati secara formal oleh semua pemangku kepentingan dan mungkin menghilangkan kebutuhan untuk beberapa anggota staf yang terampil atau gaji manajer lokasi lokal. 
- Tidak semua mitra proyek mengetahui atau berpartisipasi dalam alokasi sumber daya.</t>
  </si>
  <si>
    <t>- Proyek ini menghasilkan pendapatan yang cukup untuk menutupi biaya inti dan berbagi pendapatan dengan masyarakat, namun bergantung pada perolehan dana hibah berulang untuk melakukannya.
- Definisi biaya operasional inti termasuk mempekerjakan tim, termasuk anggota yang direkrut secara lokal, dengan berbagai keterampilan untuk menghasilkan keberhasilan ekologi, sosial, dan keuangan, ditambah biaya administrasi dan implementasi proyek.
- Semua penerima tetapi tidak semua mitra proyek berpartisipasi dalam alokasi sumber daya, tetapi pelaporan yang transparan disediakan.</t>
  </si>
  <si>
    <t>- Proyek ini menghasilkan pendapatan yang cukup untuk menutupi biaya inti dan memenuhi kewajiban keuangan kepada masyarakat atau pemangku kepentingan lainnya.
- Semua penerima bantuan tetapi tidak semua mitra proyek berpartisipasi dalam alokasi sumber daya, tetapi pelaporan yang transparan disediakan.</t>
  </si>
  <si>
    <t>- Proyek menghasilkan pendapatan yang cukup untuk menutupi biaya inti dan memenuhi kewajiban keuangan kepada masyarakat atau pemangku kepentingan lainnya.
- Terdapat potensi keuntungan tambahan untuk mendukung perluasan proyek, peningkatan hasil sosial, penelitian ilmiah, keberlanjutan jangka panjang, atau memberikan keuntungan bagi investor. 
- Semua mitra proyek yang relevan mengetahui dan berpartisipasi dalam alokasi sumber daya.</t>
  </si>
  <si>
    <t>5.3.2 Harga Kredit</t>
  </si>
  <si>
    <t>- Proyek ini terkunci pada harga jual tetap seumur hidup untuk sebagian besar kredit yang diproduksi.
- Risiko kenaikan biaya operasional tidak diimbangi dengan mempertahankan kredit yang tidak didiskon untuk dijual di pasar terbuka.
- Proyek ini mungkin telah menyetujui satu pembayaran di muka untuk total pengurangan emisi yang diperkirakan dan terpapar pada risiko keuangan yang tinggi di masa depan, atau risiko gagal bayar.</t>
  </si>
  <si>
    <t>- Proyek ini terkunci pada harga tetap seumur hidup atau harga diskon% untuk sebagian besar kredit yang diproduksi.
- Risiko kenaikan biaya operasional agak diimbangi dengan penggunaan persentase diskon daripada harga tetap.
- Proyek ini belum menyetujui satu pembayaran di muka untuk total pengurangan emisi yang diperkirakan.</t>
  </si>
  <si>
    <t>- Proyek dapat dikunci dengan harga jual tetap atau diskon seumur hidup per kredit, tetapi hanya untuk sebagian kecil dari total volume.
- Kredit yang tidak didiskon dalam jumlah yang cukup disimpan untuk menyeimbangkan risiko kenaikan biaya operasional.
- Proyek ini belum menyetujui satu pembayaran di muka untuk total pengurangan emisi yang diperkirakan.</t>
  </si>
  <si>
    <t>- Harga kredit dapat ditetapkan atau didiskon untuk waktu atau volume yang terbatas untuk memfasilitasi investasi, tetapi proyek tidak terkunci pada harga jual tetap seumur hidup.
- Kredit yang tidak didiskon dalam jumlah yang cukup disimpan untuk menyeimbangkan risiko kenaikan biaya operasional.
- Proyek ini tidak menyetujui satu pembayaran di muka untuk total pengurangan emisi yang diperkirakan.</t>
  </si>
  <si>
    <t>- Harga kredit dapat ditetapkan atau didiskon untuk waktu atau volume yang terbatas, tetapi proyek tidak terkunci pada harga jual tetap seumur hidup.
- Kredit yang tidak didiskon dalam jumlah yang cukup disimpan untuk menyeimbangkan risiko kenaikan biaya operasional.
- Harga investor ditetapkan untuk memperhitungkan, dan mencerminkan, perubahan kondisi pasar (misalnya harga mengambang, klausul eskalasi, dll.).
- Proyek ini tidak menyetujui satu pembayaran di muka untuk total pengurangan emisi yang diperkirakan.</t>
  </si>
  <si>
    <t xml:space="preserve">5.3.3 Perjanjian Pembagian Manfaat </t>
  </si>
  <si>
    <t>Tidak ada mekanisme pembagian manfaat jangka panjang yang tertulis secara formal.</t>
  </si>
  <si>
    <t>Mekanisme pembagian manfaat jangka panjang sudah tersedia, namun kewenangan pengambilan keputusan berada di tangan sebagian mitra yang relevan. Atau: Mekanisme pembagian manfaat direncanakan dengan jelas dan konsultasi sedang berlangsung.</t>
  </si>
  <si>
    <t>Mekanisme pembagian manfaat jangka panjang tersedia dan semua pemangku kepentingan diajak berkonsultasi dalam menentukan syarat-syarat yang adil dan perjanjian pembagian manfaat.</t>
  </si>
  <si>
    <t>Mekanisme pembagian manfaat jangka panjang tersedia dan semua pemangku kepentingan dan kelompok pemangku kepentingan diberdayakan secara setara dalam mendefinisikan persyaratan yang adil dan perjanjian pembagian manfaat.</t>
  </si>
  <si>
    <t>Mekanisme pembagian manfaat jangka panjang tersedia dan semua pemangku kepentingan dan kelompok pemangku kepentingan diberdayakan secara setara dalam mendefinisikan persyaratan yang adil dan perjanjian pembagian manfaat dengan dukungan nasihat hukum yang netral.</t>
  </si>
  <si>
    <t>6.0 Desain untuk Keberlanjutan</t>
  </si>
  <si>
    <t>6.1 Daya tahan proyek</t>
  </si>
  <si>
    <t xml:space="preserve">- Proyek ini memantau dan melaporkan keberhasilan implementasi pada interval yang tepat selama kurang dari 3 tahun
</t>
  </si>
  <si>
    <t xml:space="preserve">- Proyek ini telah menghasilkan rencana pemantauan selama 3-5 tahun.
- Proyek ini memiliki rencana pengelolaan yang adaptif dan responsif terhadap hasil pemantauan.
</t>
  </si>
  <si>
    <t xml:space="preserve">- Proyek ini telah menghasilkan rencana pemantauan 3-5 tahun dan telah mulai mengimplementasikannya.
- Proyek ini memiliki rencana pengelolaan yang adaptif dan responsif terhadap hasil pemantauan.
- Proyek melatih dan mempekerjakan staf lokal.
</t>
  </si>
  <si>
    <t>- Proyek ini telah menghasilkan rencana pemantauan selama 5-10 tahun dan dapat menunjukkan bagaimana rencana tersebut diimplementasikan.
- Proyek memiliki rencana manajemen yang adaptif dan dapat responsif terhadap hasil pemantauan.
- Proyek melatih dan mempekerjakan staf lokal untuk posisi jangka panjang.</t>
  </si>
  <si>
    <t xml:space="preserve">- Proyek ini memiliki rencana pemantauan dan pemeliharaan jangka panjang yang jelas selama lebih dari 10 tahun, dapat menunjukkan bagaimana rencana tersebut diimplementasikan, serta melatih dan mempekerjakan staf jangka panjang, dengan merekrut tenaga kerja lokal jika memungkinkan.
</t>
  </si>
  <si>
    <t>- Tidak ada rencana yang jelas untuk membangun kapasitas lokal atau mata pencaharian yang berkelanjutan untuk memastikan proyek ini dapat bertahan setelah periode pendanaan saat ini.</t>
  </si>
  <si>
    <t>- Proyek ini belum menghasilkan rencana yang jelas untuk pengembangan mata pencaharian yang berkelanjutan yang dapat mengurangi tekanan terhadap ekosistem.
- Proyek ini telah melakukan pengembangan kapasitas lokal untuk sejumlah tugas pemeliharaan lokasi.</t>
  </si>
  <si>
    <t xml:space="preserve">- Proyek ini telah mulai mengimplementasikan rencana untuk alternatif yang berkelanjutan untuk kegiatan yang merusak ekosistem, yang dikembangkan bersama dengan para pemangku kepentingan lokal.
- Proyek ini membangun kapasitas lokal yang memadai untuk memelihara lokasi proyek. </t>
  </si>
  <si>
    <t>- Proyek ini menerapkan rencana yang jelas untuk alternatif yang berkelanjutan untuk kegiatan yang merusak ekosistem, yang dikembangkan bersama dengan para pemangku kepentingan lokal dan awalnya disubsidi oleh proyek.
- Pengembangan kapasitas proyek telah memastikan bahwa masyarakat setempat memiliki keterampilan dan pengetahuan untuk menjaga keberlanjutan proyek setelah proyek berakhir.</t>
  </si>
  <si>
    <t>- Pengembangan kapasitas proyek telah memastikan bahwa masyarakat setempat memiliki keterampilan dan pengetahuan untuk mempertahankan hasil proyek setelah proyek berakhir, termasuk perencanaan transisi untuk mengurangi guncangan keuangan dan mempersiapkan para pemangku kepentingan.</t>
  </si>
  <si>
    <t>- Proyek tidak memiliki niat yang jelas untuk mengajukan hibah lebih lanjut atau mendapatkan pendapatan lain setelah periode hibah awal.
- Proyek mengajukan permohonan pendanaan secara ad hoc dan tidak berpartisipasi dalam kelompok nasional atau internasional yang dapat meningkatkan eksposur / akses ke peluang pendanaan.</t>
  </si>
  <si>
    <t>- Proyek memiliki proses manajemen keuangan yang jelas dan berniat untuk mengajukan permohonan pendanaan di luar periode hibah awal, tetapi anggaran tidak termasuk sumber daya manusia untuk mendapatkan pendapatan lebih lanjut.
- Proyek mengajukan permohonan pendanaan secara ad hoc dan tidak berpartisipasi dalam kelompok nasional atau internasional.</t>
  </si>
  <si>
    <t>- Proyek memiliki rencana keuangan yang jelas termasuk pengeluaran untuk sumber daya manusia untuk mendapatkan pendapatan lebih lanjut setelah masa hibah awal atau periode kredit.
- Proyek mengajukan permohonan pendanaan secara ad hoc dan tidak berpartisipasi dalam kelompok nasional atau internasional.</t>
  </si>
  <si>
    <t>- Proyek memiliki rencana keuangan yang jelas termasuk pengeluaran untuk sumber daya manusia untuk mendapatkan pendapatan lebih lanjut setelah masa hibah awal atau periode kredit.
- Mitra proyek berpartisipasi dalam forum nasional atau internasional dan memiliki akses yang lebih luas ke jaringan penyandang dana/investor.</t>
  </si>
  <si>
    <t>- Proyek memiliki rencana keuangan yang jelas termasuk pengeluaran untuk sumber daya manusia yang berdedikasi untuk membangun berbagai aliran pendapatan dan mengamankan akses berkelanjutan ke hibah atau pendapatan lain yang cukup untuk mempertahankan lokasi dan manfaat pemangku kepentingan setelah periode hibah awal berakhir.
- Mitra proyek memiliki akses ke jaringan penyandang dana/investor dan/atau berpartisipasi dalam forum nasional atau internasional yang dapat meningkatkan kemungkinan pendanaan.</t>
  </si>
  <si>
    <t>6.2 Penilaian Risiko</t>
  </si>
  <si>
    <t>Penilaian risiko perubahan iklim</t>
  </si>
  <si>
    <t>- Proyek ini belum melakukan penilaian risiko perubahan iklim</t>
  </si>
  <si>
    <t>- Proyek ini melakukan penilaian risiko perubahan iklim secara terbatas.
- Proyek menyadari adanya risiko tetapi belum memiliki langkah-langkah formal untuk memantau, memitigasi, merespons, atau beradaptasi terhadap dampak potensial.</t>
  </si>
  <si>
    <t>- Proyek ini melakukan penilaian risiko perubahan iklim yang komprehensif.
- Dampak perubahan iklim di lokasi proyek dipantau.</t>
  </si>
  <si>
    <t>- Proyek ini melakukan penilaian risiko perubahan iklim yang komprehensif
-Hasil penilaian risiko menjadi dasar bagi desain dan implementasi proyek.
- Dampak perubahan iklim di lokasi proyek dipantau.</t>
  </si>
  <si>
    <t>- Proyek ini melakukan penilaian risiko perubahan iklim yang komprehensif.
- Jika memungkinkan, proyek ini memiliki langkah-langkah yang lengkap dan komprehensif untuk memitigasi dan beradaptasi dengan potensi dampak perubahan iklim.
- Dampak perubahan iklim di lokasi proyek dipantau, misalnya, kenaikan permukaan air laut, tekanan panas, perubahan curah hujan, dan cuaca buruk.</t>
  </si>
  <si>
    <t>Penilaian risiko penyebab manusia</t>
  </si>
  <si>
    <t xml:space="preserve">- Proyek ini belum melakukan penilaian risiko terhadap penyebab kegagalan atau pembalikan proyek yang disebabkan oleh manusia. </t>
  </si>
  <si>
    <t xml:space="preserve">- Proyek melakukan penilaian risiko manusia secara terbatas
- Proyek menyadari adanya risiko tetapi belum memiliki langkah-langkah formal untuk memantau, memitigasi, merespons, atau beradaptasi dengan potensi dampak manusia terhadap ekosistem. </t>
  </si>
  <si>
    <t>- Proyek ini melakukan penilaian risiko manusia secara komprehensif.
- Dampak terhadap manusia di lokasi proyek dan ekosistem di sekitarnya dipantau dan menjadi dasar untuk tindakan respons.
- Perubahan sosial setempat dan kepuasan masyarakat terhadap proyek dipantau dan menjadi dasar untuk melakukan tindakan respons.</t>
  </si>
  <si>
    <t>- Proyek ini melakukan penilaian risiko manusia secara komprehensif.
- Hasil penilaian risiko dimasukkan ke dalam desain intervensi proyek yang secara efektif mengatasi penyebab kerugian manusia.
- Perubahan sosial lokal, dampak manusia terhadap ekosistem proyek, dan kepuasan masyarakat terhadap proyek dipantau dan tindakan mitigasi dirancang bersama dengan para pemangku kepentingan.</t>
  </si>
  <si>
    <t>- Proyek ini melakukan penilaian risiko manusia secara berkala dan komprehensif, termasuk pelaku eksternal, dan hasilnya menginformasikan desain proyek, pemantauan, dan strategi manajemen adaptif.</t>
  </si>
  <si>
    <t>Penilaian risiko keuangan</t>
  </si>
  <si>
    <t>- Proyek belum melakukan penilaian risiko untuk penyebab finansial dari kegagalan atau pembalikan proyek</t>
  </si>
  <si>
    <t>- Proyek ini melakukan penilaian risiko keuangan secara terbatas</t>
  </si>
  <si>
    <t>- Proyek ini melakukan penilaian risiko keuangan yang komprehensif.
- Hasil penilaian risiko dimasukkan ke dalam desain keuangan proyek dan aliran pendanaan/pendapatan.</t>
  </si>
  <si>
    <t xml:space="preserve">- Proyek ini melakukan penilaian risiko keuangan yang komprehensif.
- Hasil penilaian risiko dimasukkan ke dalam desain keuangan proyek dan aliran pendanaan/pendapatan.
-Rencana keuangan proyek mencakup pembaruan berkala atas penilaian risiko dan perencanaan manajemen yang adaptif.
</t>
  </si>
  <si>
    <t>- Proyek ini melakukan penilaian risiko keuangan yang komprehensif, memasukkan hasil penilaian ke dalam desain keuangan proyek dan aliran pendanaan/pendapatan dan memperbarui penilaian secara berkala.
- Proyek-proyek yang dikreditkan mencakup penilaian risiko pembalikan yang terkait dengan hilangnya pendapatan pada akhir periode kredit, yang dilakukan setidaknya lima tahun sebelumnya.
- Termasuk risiko keuangan terhadap IP &amp;amp; LC dari pelaksanaan proyek.</t>
  </si>
  <si>
    <t>Penilaian risiko kebijakan</t>
  </si>
  <si>
    <t>- Proyek belum melakukan penilaian risiko untuk perubahan kebijakan yang mungkin menyebabkan kegagalan atau pembalikan proyek</t>
  </si>
  <si>
    <t>- Proyek ini melakukan penilaian risiko kebijakan secara terbatas.</t>
  </si>
  <si>
    <t>- Proyek ini melakukan penilaian risiko kebijakan yang komprehensif.
- Hasil penilaian risiko dimasukkan ke dalam tata kelola kebijakan, manajemen dan rencana pembiayaan.</t>
  </si>
  <si>
    <t xml:space="preserve">- Proyek ini melakukan penilaian risiko kebijakan yang komprehensif.
- Hasil penilaian risiko dimasukkan ke dalam tata kelola kebijakan, manajemen, dan rencana penjangkauan.
- Penilaian risiko diperbarui sejalan dengan siklus pemilihan umum nasional.
- Proyek-proyek pemberian kredit memantau risiko kebijakan di sekitar pasal 6 atau akses ke pasar untuk menginformasikan desain aliran pendanaan/pendapatan.
</t>
  </si>
  <si>
    <t>- Proyek ini melakukan penilaian risiko kebijakan secara berkala dan komprehensif, termasuk tenurial, tata kelola, dan akses ke pasar. Hasil penilaian tersebut menjadi dasar bagi desain proyek, pemantauan, dan strategi manajemen adaptif.</t>
  </si>
  <si>
    <t>6.3 Menetapkan langkah-langkah untuk memitigasi risiko pembalikan arah</t>
  </si>
  <si>
    <t>6.3 Mitigasi Risiko</t>
  </si>
  <si>
    <t>- Bagaimana eksposur risiko berbeda antara pihak-pihak yang berpartisipasi, pengaruh pihak-pihak tersebut terhadap risiko-risiko tersebut, dan kemampuan mereka untuk menyerap dampak dari kinerja yang kurang baik belum didefinisikan.
- Proyek tidak memiliki manajemen risiko dan strategi mitigasi yang ditetapkan secara formal</t>
  </si>
  <si>
    <t>- Proyek telah merencanakan tanggapan manajemen adaptif terhadap risiko yang biasa dihadapi terkait dengan pelaksanaan fisik dan telah melakukan penilaian risiko terbatas.</t>
  </si>
  <si>
    <t>- Proyek ini telah mengintegrasikan manajemen risiko dan strategi mitigasi, yang diinformasikan oleh penilaian risiko dan didukung oleh proses yang jelas seperti bagan RACI, rencana MEAL, dan respons manajemen adaptif.</t>
  </si>
  <si>
    <t>- Risiko yang diperkirakan dialokasikan kepada para pihak yang berpartisipasi berdasarkan kesepakatan bersama dan mempertimbangkan pengaruh para pihak terhadap risiko dan/atau eksposur tersebut, dan kemampuan mereka untuk menyerap dampak dari kinerja yang kurang baik.
- Proyek memiliki manajemen risiko dan strategi mitigasi yang terintegrasi, yang diinformasikan oleh penilaian risiko dan didukung oleh proses yang jelas seperti bagan RACI, rencana MEAL, dan respons manajemen adaptif.</t>
  </si>
  <si>
    <t>- Manajemen risiko dan mitigasi dialokasikan kepada mitra proyek yang tepat dan didukung oleh bagan RACI dan rencana MEAL.
- Rencana sumber daya dan anggaran diinformasikan oleh penilaian risiko untuk memastikan bahwa sumber daya yang tersedia cukup untuk menerapkan respons manajemen adaptif jika diperlukan.</t>
  </si>
  <si>
    <t>- Proyek ini difokuskan pada restorasi atau penanaman saja dan tidak membahas penyebab kerugian sosial atau ekonomi.
- Proyek tidak terlibat dalam masalah kebijakan atau tata kelola.</t>
  </si>
  <si>
    <t>- Proyek ini memberikan beberapa manfaat nyata bagi para pemangku kepentingan sebagai produk sampingan dari restorasi.
- Anggota masyarakat menerima pelatihan dasar untuk mendukung implementasi proyek dan transisi ke mata pencaharian alternatif.
- Proyek tidak terlibat dalam masalah kebijakan atau tata kelola.</t>
  </si>
  <si>
    <t xml:space="preserve">- Proyek bertujuan agar manfaat yang diberikan kepada para pemangku kepentingan selama masa proyek dapat terus berlanjut setelah proyek berakhir dan mengembangkan rencana pemeliharaan dan pengelolaan jangka panjang.
- Proyek menyediakan dukungan teknis atau finansial penuh untuk transisi pemangku kepentingan dari kegiatan yang merusak.
- Tata kelola yang baik yang dicapai selama pelaksanaan proyek memfasilitasi hak pengelolaan jangka panjang.
- Proyek tidak terlibat dengan isu-isu kebijakan yang lebih luas.
</t>
  </si>
  <si>
    <t xml:space="preserve">- Proyek ini akan terus memberikan manfaat nyata bagi para pemangku kepentingan setelah periode pendanaan/implementasi, didukung oleh rencana pemeliharaan jangka panjang yang dikembangkan bersama dengan para pemangku kepentingan.
- Proyek menyediakan dukungan teknis atau finansial penuh untuk transisi pemangku kepentingan dari kegiatan yang merusak.
- Perubahan tata kelola lokasi dan/atau tata kelola lokal lainnya yang dicapai selama pelaksanaan proyek memfasilitasi perlindungan jangka panjang.
- Proyek tidak terlibat dengan isu-isu kebijakan yang lebih luas.
</t>
  </si>
  <si>
    <t>- Memastikan bahwa proyek terus memberikan manfaat nyata bagi para pemangku kepentingan dan mereka memilih untuk mempertahankannya.
- Memastikan para pemangku kepentingan telah berhasil bertransisi dari kegiatan yang merusak dan tidak mungkin melanjutkannya.
- Perubahan kebijakan atau tata kelola yang dicapai selama pelaksanaan proyek memberikan perlindungan jangka panjang.</t>
  </si>
  <si>
    <t>PENILAIAN BERKALA TERHADAP KUALITAS PROYEK - PRINSIP-PRINSIP KARBON BIRU BERKUALITAS TINGGI DAN PANDUAN BAGI PARA PRAKTISI</t>
  </si>
  <si>
    <t xml:space="preserve">PENILAI: </t>
  </si>
  <si>
    <t xml:space="preserve">SITUS: </t>
  </si>
  <si>
    <t xml:space="preserve">TANGGAL:  </t>
  </si>
  <si>
    <t>PRINSIP BERKUALITAS TINGGI</t>
  </si>
  <si>
    <t>TINGKAT PEMULIHAN (1-5)</t>
  </si>
  <si>
    <t>BUKTI PENDUKUNG</t>
  </si>
  <si>
    <t>PRINSIP 1. Melindungi Alam</t>
  </si>
  <si>
    <t>PRINSIP 2. Memberdayakan Masyarakat</t>
  </si>
  <si>
    <t>PRINSIP 3. Menerapkan Praktik Terbaik</t>
  </si>
  <si>
    <t>PRINSIP 4. Beroperasi Secara Lokal dan Kontekstual</t>
  </si>
  <si>
    <t>PRINSIP 5. Modal Berintegritas Tinggi</t>
  </si>
  <si>
    <t>PRINSIP 6. Desain untuk Keberlanjutan</t>
  </si>
  <si>
    <t>Melestarikan ekosistem</t>
  </si>
  <si>
    <t>Desain proyek berbasis sains</t>
  </si>
  <si>
    <t>Tidak membahayakan</t>
  </si>
  <si>
    <t>Perlindungan sosial</t>
  </si>
  <si>
    <t>Desain yang inklusif</t>
  </si>
  <si>
    <t>Kesetaraan masyarakat</t>
  </si>
  <si>
    <t>Gunakan pengetahuan terbaik yang tersedia</t>
  </si>
  <si>
    <t>Memasukkan pengetahuan lokal</t>
  </si>
  <si>
    <t>Manajemen adaptif</t>
  </si>
  <si>
    <t>Desain sesuai dengan konteks lokal</t>
  </si>
  <si>
    <t>Bekerja sama dengan mitra lokal</t>
  </si>
  <si>
    <t>Terlibat dengan kebijakan</t>
  </si>
  <si>
    <t>Integritas pendanaan</t>
  </si>
  <si>
    <t>Transparansi keuangan</t>
  </si>
  <si>
    <t>Perjanjian &amp;amp; kontrak yang adil</t>
  </si>
  <si>
    <t>Daya tahan proyek</t>
  </si>
  <si>
    <t>Penilaian risiko yang dilakukan</t>
  </si>
  <si>
    <t>Mitigasi risiko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</si>
</sst>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1"/>
      <name val="Calibri"/>
      <family val="2"/>
      <scheme val="minor"/>
    </font>
    <font>
      <b/>
      <sz val="10.5"/>
      <color theme="1"/>
      <name val="Calibri"/>
      <family val="2"/>
      <scheme val="minor"/>
    </font>
    <font>
      <sz val="10.5"/>
      <color theme="1"/>
      <name val="Calibri"/>
      <family val="2"/>
      <scheme val="minor"/>
    </font>
    <font>
      <sz val="8"/>
      <color theme="1"/>
      <name val="Calibri"/>
      <family val="2"/>
      <scheme val="minor"/>
    </font>
    <font>
      <b/>
      <sz val="14"/>
      <color theme="1"/>
      <name val="Calibri"/>
      <family val="2"/>
      <scheme val="minor"/>
    </font>
    <font>
      <sz val="12"/>
      <color theme="1"/>
      <name val="Calibri Light"/>
      <family val="2"/>
      <scheme val="major"/>
    </font>
    <font>
      <b/>
      <sz val="14"/>
      <color rgb="FF0070C0"/>
      <name val="Calibri"/>
      <family val="2"/>
      <scheme val="minor"/>
    </font>
    <font>
      <b/>
      <sz val="14"/>
      <color rgb="FF0070C0"/>
      <name val="Calibri Light"/>
      <family val="2"/>
      <scheme val="major"/>
    </font>
    <font>
      <sz val="14"/>
      <color rgb="FF0070C0"/>
      <name val="Calibri Light"/>
      <family val="2"/>
      <scheme val="major"/>
    </font>
    <font>
      <sz val="11"/>
      <color theme="1"/>
      <name val="Calibri Light"/>
      <family val="2"/>
      <scheme val="major"/>
    </font>
    <font>
      <b/>
      <sz val="12"/>
      <color theme="1"/>
      <name val="Calibri Light"/>
      <family val="2"/>
      <scheme val="major"/>
    </font>
    <font>
      <sz val="12"/>
      <color theme="1"/>
      <name val="Calibri"/>
      <family val="2"/>
      <scheme val="minor"/>
    </font>
    <font>
      <sz val="12"/>
      <color rgb="FFFF0000"/>
      <name val="Calibri Light"/>
      <family val="2"/>
      <scheme val="major"/>
    </font>
    <font>
      <u/>
      <sz val="11"/>
      <color theme="10"/>
      <name val="Calibri"/>
      <family val="2"/>
      <scheme val="minor"/>
    </font>
    <font>
      <sz val="12"/>
      <color rgb="FF000000"/>
      <name val="Calibri Light"/>
      <family val="2"/>
      <scheme val="major"/>
    </font>
    <font>
      <sz val="12"/>
      <color rgb="FF000000"/>
      <name val="Calibri Light"/>
      <family val="2"/>
    </font>
    <font>
      <sz val="12"/>
      <color rgb="FF000000"/>
      <name val="Calibri"/>
      <family val="2"/>
      <scheme val="minor"/>
    </font>
    <font>
      <sz val="11"/>
      <color rgb="FF000000"/>
      <name val="Arial"/>
      <family val="2"/>
    </font>
    <font>
      <sz val="12"/>
      <color theme="1"/>
      <name val="Segoe UI"/>
      <family val="2"/>
    </font>
    <font>
      <sz val="12"/>
      <name val="Calibri Light"/>
      <family val="2"/>
      <scheme val="major"/>
    </font>
    <font>
      <b/>
      <sz val="11"/>
      <color theme="1"/>
      <name val="Calibri Light"/>
      <family val="2"/>
      <scheme val="major"/>
    </font>
    <font>
      <sz val="12"/>
      <color theme="4" tint="-0.249977111117893"/>
      <name val="Calibri"/>
      <family val="2"/>
      <scheme val="minor"/>
    </font>
    <font>
      <sz val="12"/>
      <color rgb="FF00B0F0"/>
      <name val="Calibri Light"/>
      <family val="2"/>
      <scheme val="major"/>
    </font>
    <font>
      <sz val="12"/>
      <color rgb="FF3399FF"/>
      <name val="Calibri Light"/>
      <family val="2"/>
      <scheme val="major"/>
    </font>
    <font>
      <sz val="9"/>
      <color rgb="FF3399FF"/>
      <name val="Segoe UI"/>
      <family val="2"/>
    </font>
    <font>
      <sz val="11"/>
      <color rgb="FF3399FF"/>
      <name val="Calibri Light"/>
      <family val="2"/>
      <scheme val="major"/>
    </font>
    <font>
      <sz val="11"/>
      <color rgb="FF000000"/>
      <name val="Calibri"/>
      <family val="2"/>
    </font>
    <font>
      <sz val="12"/>
      <name val="Calibri Light"/>
      <family val="2"/>
    </font>
    <font>
      <sz val="12"/>
      <color rgb="FF0070C0"/>
      <name val="Calibri Light"/>
      <family val="2"/>
      <scheme val="major"/>
    </font>
    <font>
      <sz val="12"/>
      <color rgb="FF3399FF"/>
      <name val="Calibri"/>
      <family val="2"/>
      <scheme val="minor"/>
    </font>
  </fonts>
  <fills count="4">
    <fill>
      <patternFill patternType="none"/>
    </fill>
    <fill>
      <patternFill patternType="gray125"/>
    </fill>
    <fill>
      <patternFill patternType="solid">
        <fgColor rgb="FF3399FF"/>
        <bgColor indexed="64"/>
      </patternFill>
    </fill>
    <fill>
      <patternFill patternType="solid">
        <fgColor theme="0"/>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2">
    <xf numFmtId="0" fontId="0" fillId="0" borderId="0"/>
    <xf numFmtId="0" fontId="14" fillId="0" borderId="0" applyNumberFormat="0" applyFill="0" applyBorder="0" applyAlignment="0" applyProtection="0"/>
  </cellStyleXfs>
  <cellXfs count="192">
    <xf numFmtId="0" fontId="0" fillId="0" borderId="0" xfId="0"/>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1" fillId="0" borderId="0" xfId="0" applyFont="1"/>
    <xf numFmtId="0" fontId="1" fillId="0" borderId="0" xfId="0" applyFont="1" applyAlignment="1">
      <alignment horizontal="center" vertical="center" wrapText="1"/>
    </xf>
    <xf numFmtId="0" fontId="0" fillId="0" borderId="0" xfId="0" applyAlignment="1">
      <alignment horizontal="center"/>
    </xf>
    <xf numFmtId="0" fontId="0" fillId="0" borderId="0" xfId="0"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3" fillId="0" borderId="0" xfId="0" applyFont="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1" fillId="0" borderId="2" xfId="0" applyFont="1" applyBorder="1" applyAlignment="1">
      <alignment horizontal="center" vertical="center" wrapText="1"/>
    </xf>
    <xf numFmtId="0" fontId="0" fillId="0" borderId="0" xfId="0" applyAlignment="1">
      <alignment horizontal="left"/>
    </xf>
    <xf numFmtId="0" fontId="0" fillId="0" borderId="0" xfId="0" applyAlignment="1">
      <alignment horizontal="left" vertical="center"/>
    </xf>
    <xf numFmtId="0" fontId="0" fillId="2" borderId="0" xfId="0" applyFill="1"/>
    <xf numFmtId="0" fontId="1" fillId="0" borderId="0" xfId="0" applyFont="1" applyAlignment="1">
      <alignment horizontal="center"/>
    </xf>
    <xf numFmtId="0" fontId="0" fillId="0" borderId="0" xfId="0" applyAlignment="1">
      <alignment horizontal="center" vertical="center"/>
    </xf>
    <xf numFmtId="0" fontId="4" fillId="0" borderId="0" xfId="0" applyFont="1" applyAlignment="1">
      <alignment vertical="center"/>
    </xf>
    <xf numFmtId="0" fontId="5" fillId="0" borderId="0" xfId="0" applyFont="1"/>
    <xf numFmtId="164" fontId="3" fillId="0" borderId="7"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0" fontId="0" fillId="0" borderId="0" xfId="0" applyAlignment="1">
      <alignment vertical="top" wrapText="1"/>
    </xf>
    <xf numFmtId="0" fontId="6" fillId="0" borderId="0" xfId="0" applyFont="1"/>
    <xf numFmtId="0" fontId="6" fillId="0" borderId="17" xfId="0" applyFont="1" applyBorder="1"/>
    <xf numFmtId="0" fontId="10" fillId="0" borderId="18" xfId="0" applyFont="1" applyBorder="1"/>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16" xfId="0" applyFont="1" applyBorder="1" applyAlignment="1">
      <alignment vertical="top" wrapText="1"/>
    </xf>
    <xf numFmtId="0" fontId="6" fillId="0" borderId="16" xfId="0" applyFont="1" applyBorder="1" applyAlignment="1">
      <alignment horizontal="left" vertical="top" wrapText="1"/>
    </xf>
    <xf numFmtId="0" fontId="6" fillId="0" borderId="0" xfId="0" applyFont="1" applyAlignment="1">
      <alignment wrapText="1"/>
    </xf>
    <xf numFmtId="0" fontId="6" fillId="0" borderId="19" xfId="0" applyFont="1" applyBorder="1" applyAlignment="1">
      <alignment vertical="center" wrapText="1"/>
    </xf>
    <xf numFmtId="0" fontId="6" fillId="0" borderId="20" xfId="0" applyFont="1" applyBorder="1"/>
    <xf numFmtId="0" fontId="6" fillId="0" borderId="0" xfId="0" applyFont="1" applyAlignment="1">
      <alignment vertical="center" wrapText="1"/>
    </xf>
    <xf numFmtId="0" fontId="6" fillId="0" borderId="0" xfId="0" applyFont="1" applyAlignment="1">
      <alignment horizontal="center" vertical="center"/>
    </xf>
    <xf numFmtId="0" fontId="10" fillId="0" borderId="0" xfId="0" applyFont="1"/>
    <xf numFmtId="0" fontId="8" fillId="0" borderId="0" xfId="0" applyFont="1" applyAlignment="1">
      <alignment horizontal="left"/>
    </xf>
    <xf numFmtId="0" fontId="12" fillId="0" borderId="0" xfId="0" applyFont="1" applyAlignment="1">
      <alignment vertical="center"/>
    </xf>
    <xf numFmtId="0" fontId="10" fillId="0" borderId="0" xfId="0" applyFont="1" applyAlignment="1">
      <alignment wrapText="1"/>
    </xf>
    <xf numFmtId="0" fontId="6" fillId="0" borderId="32" xfId="0" applyFont="1" applyBorder="1" applyAlignment="1">
      <alignment horizontal="left" vertical="top" wrapText="1"/>
    </xf>
    <xf numFmtId="0" fontId="6" fillId="0" borderId="33" xfId="0" applyFont="1" applyBorder="1" applyAlignment="1">
      <alignment horizontal="center" vertical="center" wrapText="1"/>
    </xf>
    <xf numFmtId="0" fontId="6" fillId="0" borderId="35" xfId="0" applyFont="1" applyBorder="1" applyAlignment="1">
      <alignment wrapText="1"/>
    </xf>
    <xf numFmtId="0" fontId="12" fillId="0" borderId="0" xfId="0" applyFont="1"/>
    <xf numFmtId="0" fontId="19" fillId="0" borderId="0" xfId="0" applyFont="1" applyAlignment="1">
      <alignment vertical="center" wrapText="1"/>
    </xf>
    <xf numFmtId="0" fontId="12" fillId="0" borderId="0" xfId="0" applyFont="1" applyAlignment="1">
      <alignment horizontal="center" vertical="center"/>
    </xf>
    <xf numFmtId="0" fontId="12" fillId="0" borderId="0" xfId="0" applyFont="1" applyAlignment="1">
      <alignment vertical="center" wrapText="1"/>
    </xf>
    <xf numFmtId="0" fontId="9" fillId="0" borderId="0" xfId="0" applyFont="1"/>
    <xf numFmtId="0" fontId="12" fillId="0" borderId="0" xfId="0" applyFont="1" applyAlignment="1">
      <alignment wrapText="1"/>
    </xf>
    <xf numFmtId="0" fontId="12" fillId="0" borderId="9" xfId="0" applyFont="1" applyBorder="1"/>
    <xf numFmtId="0" fontId="12" fillId="0" borderId="7" xfId="0" applyFont="1" applyBorder="1"/>
    <xf numFmtId="0" fontId="12" fillId="0" borderId="13" xfId="0" applyFont="1" applyBorder="1"/>
    <xf numFmtId="0" fontId="12" fillId="0" borderId="14" xfId="0" applyFont="1" applyBorder="1"/>
    <xf numFmtId="0" fontId="12" fillId="0" borderId="11" xfId="0" applyFont="1" applyBorder="1"/>
    <xf numFmtId="0" fontId="12" fillId="0" borderId="12" xfId="0" applyFont="1" applyBorder="1"/>
    <xf numFmtId="0" fontId="12" fillId="0" borderId="4" xfId="0" applyFont="1" applyBorder="1"/>
    <xf numFmtId="0" fontId="12" fillId="0" borderId="3" xfId="0" applyFont="1" applyBorder="1"/>
    <xf numFmtId="0" fontId="12" fillId="0" borderId="0" xfId="0" applyFont="1" applyAlignment="1">
      <alignment vertical="top" wrapText="1"/>
    </xf>
    <xf numFmtId="0" fontId="20" fillId="0" borderId="25"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2" fillId="0" borderId="0" xfId="0" applyFont="1" applyAlignment="1">
      <alignment horizontal="center" vertical="center" wrapText="1"/>
    </xf>
    <xf numFmtId="0" fontId="9" fillId="0" borderId="0" xfId="0" applyFont="1" applyAlignment="1">
      <alignment horizontal="left"/>
    </xf>
    <xf numFmtId="0" fontId="7" fillId="0" borderId="0" xfId="0" applyFont="1" applyAlignment="1">
      <alignment horizontal="left"/>
    </xf>
    <xf numFmtId="0" fontId="8" fillId="0" borderId="0" xfId="0" applyFont="1"/>
    <xf numFmtId="0" fontId="0" fillId="0" borderId="0" xfId="0" applyAlignment="1">
      <alignment horizontal="left" vertical="top" wrapText="1"/>
    </xf>
    <xf numFmtId="0" fontId="6" fillId="0" borderId="0" xfId="0" applyFont="1" applyAlignment="1">
      <alignment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19" xfId="0" applyFont="1" applyBorder="1" applyAlignment="1">
      <alignment horizontal="center" vertical="center" wrapText="1"/>
    </xf>
    <xf numFmtId="0" fontId="6" fillId="0" borderId="2" xfId="0" applyFont="1" applyBorder="1" applyAlignment="1">
      <alignment horizontal="left"/>
    </xf>
    <xf numFmtId="0" fontId="6" fillId="0" borderId="9" xfId="0" applyFont="1" applyBorder="1"/>
    <xf numFmtId="0" fontId="6" fillId="0" borderId="10" xfId="0" applyFont="1" applyBorder="1"/>
    <xf numFmtId="0" fontId="6" fillId="0" borderId="7" xfId="0" applyFont="1" applyBorder="1"/>
    <xf numFmtId="0" fontId="6" fillId="0" borderId="13" xfId="0" applyFont="1" applyBorder="1"/>
    <xf numFmtId="0" fontId="6" fillId="0" borderId="11" xfId="0" applyFont="1" applyBorder="1"/>
    <xf numFmtId="0" fontId="6" fillId="0" borderId="12" xfId="0" applyFont="1" applyBorder="1"/>
    <xf numFmtId="0" fontId="6" fillId="0" borderId="4" xfId="0" applyFont="1" applyBorder="1"/>
    <xf numFmtId="0" fontId="6" fillId="0" borderId="14" xfId="0" applyFont="1" applyBorder="1"/>
    <xf numFmtId="0" fontId="6" fillId="0" borderId="3" xfId="0" applyFont="1" applyBorder="1"/>
    <xf numFmtId="0" fontId="11" fillId="0" borderId="0" xfId="0" applyFont="1"/>
    <xf numFmtId="0" fontId="6" fillId="0" borderId="0" xfId="0" applyFont="1" applyAlignment="1">
      <alignment horizontal="left" vertical="center" wrapText="1"/>
    </xf>
    <xf numFmtId="0" fontId="6" fillId="0" borderId="0" xfId="0" applyFont="1" applyAlignment="1">
      <alignment horizontal="left" vertical="center"/>
    </xf>
    <xf numFmtId="0" fontId="6" fillId="0" borderId="20" xfId="0" applyFont="1" applyBorder="1" applyAlignment="1">
      <alignment horizontal="center"/>
    </xf>
    <xf numFmtId="0" fontId="6" fillId="0" borderId="23" xfId="0" applyFont="1" applyBorder="1"/>
    <xf numFmtId="0" fontId="6" fillId="0" borderId="0" xfId="0" applyFont="1" applyAlignment="1">
      <alignment vertical="top" wrapText="1"/>
    </xf>
    <xf numFmtId="0" fontId="0" fillId="0" borderId="0" xfId="0" applyAlignment="1">
      <alignment horizontal="center" vertical="center" wrapText="1"/>
    </xf>
    <xf numFmtId="0" fontId="9" fillId="0" borderId="0" xfId="0" applyFont="1" applyAlignment="1">
      <alignment vertical="center"/>
    </xf>
    <xf numFmtId="0" fontId="6" fillId="0" borderId="0" xfId="0" applyFont="1" applyAlignment="1">
      <alignment horizontal="center" vertical="center" wrapText="1"/>
    </xf>
    <xf numFmtId="0" fontId="0" fillId="0" borderId="0" xfId="0" applyAlignment="1">
      <alignment wrapText="1"/>
    </xf>
    <xf numFmtId="0" fontId="6" fillId="0" borderId="30" xfId="0" applyFont="1" applyBorder="1"/>
    <xf numFmtId="0" fontId="6" fillId="0" borderId="0" xfId="0" applyFont="1" applyAlignment="1">
      <alignment horizontal="center" wrapText="1"/>
    </xf>
    <xf numFmtId="0" fontId="6" fillId="0" borderId="0" xfId="0" applyFont="1" applyAlignment="1">
      <alignment horizontal="left"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7" xfId="0" applyFont="1" applyBorder="1" applyAlignment="1">
      <alignment horizontal="left" vertical="top"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11" fillId="0" borderId="0" xfId="0" applyFont="1" applyAlignment="1">
      <alignment wrapText="1"/>
    </xf>
    <xf numFmtId="0" fontId="16" fillId="0" borderId="32" xfId="0" applyFont="1" applyBorder="1" applyAlignment="1">
      <alignment horizontal="left" vertical="top" wrapText="1"/>
    </xf>
    <xf numFmtId="0" fontId="17" fillId="0" borderId="0" xfId="0" applyFont="1"/>
    <xf numFmtId="0" fontId="18" fillId="0" borderId="0" xfId="0" applyFont="1" applyAlignment="1">
      <alignment vertical="center"/>
    </xf>
    <xf numFmtId="0" fontId="6" fillId="0" borderId="2" xfId="0" applyFont="1" applyBorder="1" applyAlignment="1">
      <alignment horizontal="left" wrapText="1"/>
    </xf>
    <xf numFmtId="0" fontId="6" fillId="0" borderId="9" xfId="0" applyFont="1" applyBorder="1" applyAlignment="1">
      <alignment wrapText="1"/>
    </xf>
    <xf numFmtId="0" fontId="6" fillId="0" borderId="7" xfId="0" applyFont="1" applyBorder="1" applyAlignment="1">
      <alignment wrapText="1"/>
    </xf>
    <xf numFmtId="0" fontId="6" fillId="0" borderId="13" xfId="0" applyFont="1" applyBorder="1" applyAlignment="1">
      <alignment wrapText="1"/>
    </xf>
    <xf numFmtId="0" fontId="6" fillId="0" borderId="14" xfId="0" applyFont="1" applyBorder="1" applyAlignment="1">
      <alignment wrapText="1"/>
    </xf>
    <xf numFmtId="0" fontId="6" fillId="0" borderId="11" xfId="0" applyFont="1" applyBorder="1" applyAlignment="1">
      <alignment wrapText="1"/>
    </xf>
    <xf numFmtId="0" fontId="6" fillId="0" borderId="12" xfId="0" applyFont="1" applyBorder="1" applyAlignment="1">
      <alignment wrapText="1"/>
    </xf>
    <xf numFmtId="0" fontId="6" fillId="0" borderId="4" xfId="0" applyFont="1" applyBorder="1" applyAlignment="1">
      <alignment wrapText="1"/>
    </xf>
    <xf numFmtId="0" fontId="6" fillId="0" borderId="3" xfId="0" applyFont="1" applyBorder="1" applyAlignment="1">
      <alignment wrapText="1"/>
    </xf>
    <xf numFmtId="0" fontId="13" fillId="0" borderId="0" xfId="0" applyFont="1" applyAlignment="1">
      <alignment wrapText="1"/>
    </xf>
    <xf numFmtId="0" fontId="10" fillId="0" borderId="15" xfId="0" applyFont="1" applyBorder="1"/>
    <xf numFmtId="0" fontId="15" fillId="0" borderId="37" xfId="0" applyFont="1" applyBorder="1" applyAlignment="1">
      <alignment horizontal="left" vertical="top" wrapText="1"/>
    </xf>
    <xf numFmtId="0" fontId="6" fillId="0" borderId="38" xfId="0" applyFont="1" applyBorder="1" applyAlignment="1">
      <alignment horizontal="left" vertical="top" wrapText="1"/>
    </xf>
    <xf numFmtId="0" fontId="13" fillId="0" borderId="0" xfId="0" applyFont="1" applyAlignment="1">
      <alignment vertical="center" wrapText="1"/>
    </xf>
    <xf numFmtId="0" fontId="6" fillId="0" borderId="17" xfId="0" applyFont="1" applyBorder="1" applyAlignment="1">
      <alignment vertical="top" wrapText="1"/>
    </xf>
    <xf numFmtId="0" fontId="13" fillId="0" borderId="0" xfId="0" applyFont="1" applyAlignment="1">
      <alignment vertical="top" wrapText="1"/>
    </xf>
    <xf numFmtId="0" fontId="6" fillId="3" borderId="0" xfId="0" applyFont="1" applyFill="1" applyAlignment="1">
      <alignment horizontal="center" vertical="center"/>
    </xf>
    <xf numFmtId="0" fontId="13" fillId="0" borderId="24" xfId="0" applyFont="1" applyBorder="1" applyAlignment="1">
      <alignment vertical="top" wrapText="1"/>
    </xf>
    <xf numFmtId="0" fontId="20" fillId="0" borderId="16" xfId="0" applyFont="1" applyBorder="1" applyAlignment="1">
      <alignment vertical="top" wrapText="1"/>
    </xf>
    <xf numFmtId="0" fontId="6" fillId="0" borderId="22" xfId="0" applyFont="1" applyBorder="1"/>
    <xf numFmtId="0" fontId="6" fillId="0" borderId="9" xfId="0" applyFont="1" applyBorder="1" applyAlignment="1">
      <alignment horizontal="left" vertical="top" wrapText="1"/>
    </xf>
    <xf numFmtId="0" fontId="6" fillId="0" borderId="9" xfId="0" applyFont="1" applyBorder="1" applyAlignment="1">
      <alignment vertical="top" wrapText="1"/>
    </xf>
    <xf numFmtId="0" fontId="6" fillId="0" borderId="17" xfId="0" applyFont="1" applyBorder="1" applyAlignment="1">
      <alignment vertical="center"/>
    </xf>
    <xf numFmtId="0" fontId="10" fillId="0" borderId="27" xfId="0" applyFont="1" applyBorder="1"/>
    <xf numFmtId="0" fontId="6" fillId="0" borderId="28" xfId="0" applyFont="1" applyBorder="1" applyAlignment="1">
      <alignment vertical="top" wrapText="1"/>
    </xf>
    <xf numFmtId="0" fontId="20" fillId="0" borderId="28" xfId="0" applyFont="1" applyBorder="1" applyAlignment="1">
      <alignment vertical="top" wrapText="1"/>
    </xf>
    <xf numFmtId="0" fontId="6" fillId="0" borderId="29" xfId="0" applyFont="1" applyBorder="1"/>
    <xf numFmtId="0" fontId="10" fillId="0" borderId="36" xfId="0" applyFont="1" applyBorder="1" applyAlignment="1">
      <alignment wrapText="1"/>
    </xf>
    <xf numFmtId="0" fontId="10" fillId="0" borderId="31" xfId="0" applyFont="1" applyBorder="1" applyAlignment="1">
      <alignment wrapText="1"/>
    </xf>
    <xf numFmtId="0" fontId="21" fillId="0" borderId="15" xfId="0" applyFont="1" applyBorder="1" applyAlignment="1">
      <alignment horizontal="center" vertical="center"/>
    </xf>
    <xf numFmtId="0" fontId="22" fillId="0" borderId="0" xfId="0" applyFont="1" applyAlignment="1">
      <alignment vertical="top" wrapText="1"/>
    </xf>
    <xf numFmtId="0" fontId="22" fillId="0" borderId="0" xfId="0" applyFont="1" applyAlignment="1">
      <alignment vertical="top"/>
    </xf>
    <xf numFmtId="0" fontId="23" fillId="0" borderId="0" xfId="0" applyFont="1" applyAlignment="1">
      <alignment wrapText="1"/>
    </xf>
    <xf numFmtId="0" fontId="23" fillId="0" borderId="0" xfId="0" applyFont="1" applyAlignment="1">
      <alignment vertical="top"/>
    </xf>
    <xf numFmtId="0" fontId="24" fillId="0" borderId="0" xfId="0" applyFont="1" applyAlignment="1">
      <alignment vertical="center" wrapText="1"/>
    </xf>
    <xf numFmtId="0" fontId="24" fillId="0" borderId="0" xfId="0" applyFont="1" applyAlignment="1">
      <alignment horizontal="left" vertical="top" wrapText="1"/>
    </xf>
    <xf numFmtId="0" fontId="24" fillId="0" borderId="0" xfId="0" applyFont="1" applyAlignment="1">
      <alignment vertical="top" wrapText="1"/>
    </xf>
    <xf numFmtId="0" fontId="24" fillId="0" borderId="0" xfId="0" applyFont="1" applyAlignment="1">
      <alignment vertical="top"/>
    </xf>
    <xf numFmtId="0" fontId="6" fillId="0" borderId="15" xfId="0" applyFont="1" applyBorder="1"/>
    <xf numFmtId="0" fontId="6" fillId="0" borderId="21" xfId="0" applyFont="1" applyBorder="1" applyAlignment="1">
      <alignment vertical="top" wrapText="1"/>
    </xf>
    <xf numFmtId="0" fontId="6" fillId="0" borderId="25" xfId="0" applyFont="1" applyBorder="1" applyAlignment="1">
      <alignment horizontal="center" vertical="center" wrapText="1"/>
    </xf>
    <xf numFmtId="0" fontId="6" fillId="0" borderId="26" xfId="0" applyFont="1" applyBorder="1" applyAlignment="1">
      <alignment horizontal="center"/>
    </xf>
    <xf numFmtId="0" fontId="25" fillId="0" borderId="0" xfId="0" applyFont="1" applyAlignment="1">
      <alignment wrapText="1"/>
    </xf>
    <xf numFmtId="0" fontId="24" fillId="0" borderId="0" xfId="0" applyFont="1" applyAlignment="1">
      <alignment horizontal="center" vertical="top" wrapText="1"/>
    </xf>
    <xf numFmtId="0" fontId="25" fillId="0" borderId="0" xfId="0" applyFont="1" applyAlignment="1">
      <alignment vertical="top" wrapText="1"/>
    </xf>
    <xf numFmtId="0" fontId="26" fillId="0" borderId="0" xfId="0" applyFont="1" applyAlignment="1">
      <alignment vertical="top" wrapText="1"/>
    </xf>
    <xf numFmtId="0" fontId="25" fillId="0" borderId="0" xfId="0" applyFont="1" applyAlignment="1">
      <alignment vertical="center"/>
    </xf>
    <xf numFmtId="0" fontId="26" fillId="0" borderId="0" xfId="0" applyFont="1" applyAlignment="1">
      <alignment horizontal="left" vertical="top" wrapText="1"/>
    </xf>
    <xf numFmtId="0" fontId="6" fillId="0" borderId="21" xfId="0" applyFont="1" applyBorder="1" applyAlignment="1">
      <alignment horizontal="left" vertical="top" wrapText="1"/>
    </xf>
    <xf numFmtId="0" fontId="20" fillId="0" borderId="16" xfId="0" applyFont="1" applyBorder="1" applyAlignment="1">
      <alignment horizontal="left" vertical="top" wrapText="1"/>
    </xf>
    <xf numFmtId="0" fontId="23" fillId="0" borderId="0" xfId="0" applyFont="1" applyAlignment="1">
      <alignment vertical="top" wrapText="1"/>
    </xf>
    <xf numFmtId="0" fontId="15" fillId="0" borderId="16" xfId="0" applyFont="1" applyBorder="1" applyAlignment="1">
      <alignment horizontal="left" vertical="top" wrapText="1"/>
    </xf>
    <xf numFmtId="0" fontId="28" fillId="0" borderId="16" xfId="0" applyFont="1" applyBorder="1" applyAlignment="1">
      <alignment vertical="top" wrapText="1"/>
    </xf>
    <xf numFmtId="0" fontId="20" fillId="0" borderId="17" xfId="0" applyFont="1" applyBorder="1" applyAlignment="1">
      <alignment vertical="top" wrapText="1"/>
    </xf>
    <xf numFmtId="0" fontId="6" fillId="0" borderId="6" xfId="0" applyFont="1" applyBorder="1" applyAlignment="1">
      <alignment vertical="top" wrapText="1"/>
    </xf>
    <xf numFmtId="0" fontId="20" fillId="0" borderId="32" xfId="0" applyFont="1" applyBorder="1" applyAlignment="1">
      <alignment horizontal="left" vertical="top" wrapText="1"/>
    </xf>
    <xf numFmtId="0" fontId="6" fillId="0" borderId="10" xfId="0" applyFont="1" applyBorder="1" applyAlignment="1">
      <alignment wrapText="1"/>
    </xf>
    <xf numFmtId="0" fontId="29" fillId="0" borderId="5" xfId="0" applyFont="1" applyBorder="1" applyAlignment="1">
      <alignment horizontal="right"/>
    </xf>
    <xf numFmtId="0" fontId="24" fillId="0" borderId="5" xfId="0" applyFont="1" applyBorder="1" applyAlignment="1">
      <alignment horizontal="right" wrapText="1"/>
    </xf>
    <xf numFmtId="0" fontId="12" fillId="0" borderId="10" xfId="0" applyFont="1" applyBorder="1"/>
    <xf numFmtId="0" fontId="14" fillId="0" borderId="0" xfId="1"/>
    <xf numFmtId="0" fontId="29" fillId="0" borderId="5" xfId="0" applyFont="1" applyBorder="1"/>
    <xf numFmtId="0" fontId="30" fillId="0" borderId="5" xfId="0" applyFont="1" applyBorder="1" applyAlignment="1">
      <alignment horizontal="right"/>
    </xf>
    <xf numFmtId="0" fontId="12" fillId="0" borderId="2" xfId="0" applyFont="1" applyBorder="1" applyAlignment="1">
      <alignment horizontal="left"/>
    </xf>
    <xf numFmtId="0" fontId="12" fillId="0" borderId="24" xfId="0" applyFont="1" applyBorder="1" applyAlignment="1">
      <alignment vertical="center" wrapText="1"/>
    </xf>
    <xf numFmtId="0" fontId="15" fillId="0" borderId="16" xfId="0" applyFont="1" applyBorder="1" applyAlignment="1">
      <alignment vertical="top" wrapText="1"/>
    </xf>
    <xf numFmtId="0" fontId="14" fillId="0" borderId="34" xfId="1" applyFill="1" applyBorder="1" applyAlignment="1">
      <alignment horizontal="center" vertical="center"/>
    </xf>
    <xf numFmtId="0" fontId="9" fillId="0" borderId="8" xfId="0" applyFont="1" applyBorder="1" applyAlignment="1">
      <alignment horizontal="left"/>
    </xf>
    <xf numFmtId="0" fontId="6" fillId="0" borderId="8" xfId="0" applyFont="1" applyBorder="1" applyAlignment="1">
      <alignment horizontal="left"/>
    </xf>
    <xf numFmtId="0" fontId="9" fillId="0" borderId="0" xfId="0" applyFont="1" applyAlignment="1">
      <alignment horizontal="left"/>
    </xf>
    <xf numFmtId="0" fontId="6" fillId="0" borderId="0" xfId="0" applyFont="1" applyAlignment="1">
      <alignment horizontal="left"/>
    </xf>
    <xf numFmtId="0" fontId="9" fillId="0" borderId="0" xfId="0" applyFont="1" applyAlignment="1">
      <alignment horizontal="left" wrapText="1"/>
    </xf>
    <xf numFmtId="0" fontId="9" fillId="0" borderId="12" xfId="0" applyFont="1" applyBorder="1" applyAlignment="1">
      <alignment horizontal="left"/>
    </xf>
    <xf numFmtId="0" fontId="8" fillId="0" borderId="24" xfId="0" applyFont="1" applyBorder="1" applyAlignment="1">
      <alignment horizontal="left"/>
    </xf>
    <xf numFmtId="0" fontId="8" fillId="0" borderId="0" xfId="0" applyFont="1" applyAlignment="1">
      <alignment horizontal="left"/>
    </xf>
    <xf numFmtId="0" fontId="10" fillId="0" borderId="0" xfId="0" applyFont="1" applyAlignment="1">
      <alignment horizontal="center"/>
    </xf>
    <xf numFmtId="0" fontId="8" fillId="0" borderId="0" xfId="0" applyFont="1" applyAlignment="1">
      <alignment horizontal="left" wrapText="1"/>
    </xf>
    <xf numFmtId="0" fontId="6" fillId="0" borderId="0" xfId="0" applyFont="1" applyAlignment="1">
      <alignment horizontal="center"/>
    </xf>
    <xf numFmtId="0" fontId="6" fillId="0" borderId="0" xfId="0" applyFont="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documenttasks/documenttask1.xml><?xml version="1.0" encoding="utf-8"?>
<Tasks xmlns="http://schemas.microsoft.com/office/tasks/2019/documenttasks">
  <Task id="{B428FF62-D0C5-4DA1-90D4-4ACDBAE578CE}">
    <Anchor>
      <Comment id="{622B6861-D894-40B4-B891-F12A1306B695}"/>
    </Anchor>
    <History>
      <Event time="2024-12-09T12:19:29.61" id="{6EBDF982-C790-4009-8D7E-847E25776B48}">
        <Attribution userId="S::slusiana@conservation.org::0527324f-a490-4db0-9b81-9a6c73639bbf" userName="Susan Lusiana" userProvider="AD"/>
        <Anchor>
          <Comment id="{622B6861-D894-40B4-B891-F12A1306B695}"/>
        </Anchor>
        <Create/>
      </Event>
      <Event time="2024-12-09T12:19:29.61" id="{1DB39AE8-2AE9-424C-9611-3042AF84142D}">
        <Attribution userId="S::slusiana@conservation.org::0527324f-a490-4db0-9b81-9a6c73639bbf" userName="Susan Lusiana" userProvider="AD"/>
        <Anchor>
          <Comment id="{622B6861-D894-40B4-B891-F12A1306B695}"/>
        </Anchor>
        <Assign userId="S::odavis@conservation.org::250e9f3d-2ab9-4ce5-b2a2-d28cbebfa712" userName="Omar Davis" userProvider="AD"/>
      </Event>
      <Event time="2024-12-09T12:19:29.61" id="{88BCC257-F6D9-4CCA-BA79-3CBB78E7311F}">
        <Attribution userId="S::slusiana@conservation.org::0527324f-a490-4db0-9b81-9a6c73639bbf" userName="Susan Lusiana" userProvider="AD"/>
        <Anchor>
          <Comment id="{622B6861-D894-40B4-B891-F12A1306B695}"/>
        </Anchor>
        <SetTitle title="@Omar Davis , can u share the original (english) text so i can compare it"/>
      </Event>
    </History>
  </Task>
</Task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0</xdr:col>
      <xdr:colOff>609599</xdr:colOff>
      <xdr:row>11</xdr:row>
      <xdr:rowOff>171450</xdr:rowOff>
    </xdr:from>
    <xdr:ext cx="10317410" cy="5895975"/>
    <xdr:pic>
      <xdr:nvPicPr>
        <xdr:cNvPr id="4" name="Picture 3">
          <a:extLst>
            <a:ext uri="{FF2B5EF4-FFF2-40B4-BE49-F238E27FC236}">
              <a16:creationId xmlns:a16="http://schemas.microsoft.com/office/drawing/2014/main" id="{5A633286-35C2-426B-A31F-F3F68DBE35E5}"/>
            </a:ext>
          </a:extLst>
        </xdr:cNvPr>
        <xdr:cNvPicPr>
          <a:picLocks noChangeAspect="1"/>
        </xdr:cNvPicPr>
      </xdr:nvPicPr>
      <xdr:blipFill>
        <a:blip xmlns:r="http://schemas.openxmlformats.org/officeDocument/2006/relationships" r:embed="rId1"/>
        <a:stretch>
          <a:fillRect/>
        </a:stretch>
      </xdr:blipFill>
      <xdr:spPr>
        <a:xfrm>
          <a:off x="609599" y="2276475"/>
          <a:ext cx="10314235" cy="5895975"/>
        </a:xfrm>
        <a:prstGeom prst="rect">
          <a:avLst/>
        </a:prstGeom>
      </xdr:spPr>
    </xdr:pic>
    <xdr:clientData/>
  </xdr:oneCellAnchor>
  <xdr:twoCellAnchor editAs="oneCell">
    <xdr:from>
      <xdr:col>1</xdr:col>
      <xdr:colOff>0</xdr:colOff>
      <xdr:row>50</xdr:row>
      <xdr:rowOff>0</xdr:rowOff>
    </xdr:from>
    <xdr:to>
      <xdr:col>18</xdr:col>
      <xdr:colOff>25400</xdr:colOff>
      <xdr:row>56</xdr:row>
      <xdr:rowOff>177581</xdr:rowOff>
    </xdr:to>
    <xdr:pic>
      <xdr:nvPicPr>
        <xdr:cNvPr id="2" name="Picture 1">
          <a:extLst>
            <a:ext uri="{FF2B5EF4-FFF2-40B4-BE49-F238E27FC236}">
              <a16:creationId xmlns:a16="http://schemas.microsoft.com/office/drawing/2014/main" id="{33D84582-4561-4E2A-B5DE-B63FAA5CFBDF}"/>
            </a:ext>
          </a:extLst>
        </xdr:cNvPr>
        <xdr:cNvPicPr>
          <a:picLocks noChangeAspect="1"/>
        </xdr:cNvPicPr>
      </xdr:nvPicPr>
      <xdr:blipFill>
        <a:blip xmlns:r="http://schemas.openxmlformats.org/officeDocument/2006/relationships" r:embed="rId2"/>
        <a:stretch>
          <a:fillRect/>
        </a:stretch>
      </xdr:blipFill>
      <xdr:spPr>
        <a:xfrm>
          <a:off x="609600" y="9309100"/>
          <a:ext cx="10388600" cy="12824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2070100</xdr:colOff>
          <xdr:row>22</xdr:row>
          <xdr:rowOff>101600</xdr:rowOff>
        </xdr:from>
        <xdr:to>
          <xdr:col>6</xdr:col>
          <xdr:colOff>596900</xdr:colOff>
          <xdr:row>23</xdr:row>
          <xdr:rowOff>114300</xdr:rowOff>
        </xdr:to>
        <xdr:sp macro="" textlink="">
          <xdr:nvSpPr>
            <xdr:cNvPr id="1026" name="Button 2" hidden="1">
              <a:extLst>
                <a:ext uri="{63B3BB69-23CF-44E3-9099-C40C66FF867C}">
                  <a14:compatExt spid="_x0000_s1026"/>
                </a:ext>
                <a:ext uri="{FF2B5EF4-FFF2-40B4-BE49-F238E27FC236}">
                  <a16:creationId xmlns:a16="http://schemas.microsoft.com/office/drawing/2014/main" id="{00000000-0008-0000-0700-00000204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GB" sz="1100" b="0" i="0" u="none" strike="noStrike" baseline="0">
                  <a:solidFill>
                    <a:srgbClr val="000000"/>
                  </a:solidFill>
                  <a:latin typeface="Calibri" pitchFamily="2" charset="0"/>
                  <a:cs typeface="Calibri" pitchFamily="2" charset="0"/>
                </a:rPr>
                <a:t>Update recovery wheel</a:t>
              </a:r>
            </a:p>
          </xdr:txBody>
        </xdr:sp>
        <xdr:clientData fPrintsWithSheet="0"/>
      </xdr:twoCellAnchor>
    </mc:Choice>
    <mc:Fallback/>
  </mc:AlternateContent>
  <xdr:twoCellAnchor>
    <xdr:from>
      <xdr:col>3</xdr:col>
      <xdr:colOff>743981</xdr:colOff>
      <xdr:row>4</xdr:row>
      <xdr:rowOff>48788</xdr:rowOff>
    </xdr:from>
    <xdr:to>
      <xdr:col>9</xdr:col>
      <xdr:colOff>571500</xdr:colOff>
      <xdr:row>20</xdr:row>
      <xdr:rowOff>117406</xdr:rowOff>
    </xdr:to>
    <xdr:grpSp>
      <xdr:nvGrpSpPr>
        <xdr:cNvPr id="174" name="Group 173">
          <a:extLst>
            <a:ext uri="{FF2B5EF4-FFF2-40B4-BE49-F238E27FC236}">
              <a16:creationId xmlns:a16="http://schemas.microsoft.com/office/drawing/2014/main" id="{00000000-0008-0000-0800-0000AE000000}"/>
            </a:ext>
          </a:extLst>
        </xdr:cNvPr>
        <xdr:cNvGrpSpPr/>
      </xdr:nvGrpSpPr>
      <xdr:grpSpPr>
        <a:xfrm>
          <a:off x="8934561" y="858643"/>
          <a:ext cx="5533316" cy="4927749"/>
          <a:chOff x="6521187" y="1389351"/>
          <a:chExt cx="4587375" cy="4637443"/>
        </a:xfrm>
      </xdr:grpSpPr>
      <xdr:grpSp>
        <xdr:nvGrpSpPr>
          <xdr:cNvPr id="175" name="Group 174">
            <a:extLst>
              <a:ext uri="{FF2B5EF4-FFF2-40B4-BE49-F238E27FC236}">
                <a16:creationId xmlns:a16="http://schemas.microsoft.com/office/drawing/2014/main" id="{00000000-0008-0000-0800-0000AF000000}"/>
              </a:ext>
            </a:extLst>
          </xdr:cNvPr>
          <xdr:cNvGrpSpPr/>
        </xdr:nvGrpSpPr>
        <xdr:grpSpPr>
          <a:xfrm>
            <a:off x="6521187" y="1389351"/>
            <a:ext cx="4587375" cy="4637443"/>
            <a:chOff x="0" y="0"/>
            <a:chExt cx="6300001" cy="6300000"/>
          </a:xfrm>
        </xdr:grpSpPr>
        <xdr:sp macro="" textlink="">
          <xdr:nvSpPr>
            <xdr:cNvPr id="176" name="Freeform 175">
              <a:extLst>
                <a:ext uri="{FF2B5EF4-FFF2-40B4-BE49-F238E27FC236}">
                  <a16:creationId xmlns:a16="http://schemas.microsoft.com/office/drawing/2014/main" id="{00000000-0008-0000-0800-0000B0000000}"/>
                </a:ext>
              </a:extLst>
            </xdr:cNvPr>
            <xdr:cNvSpPr/>
          </xdr:nvSpPr>
          <xdr:spPr>
            <a:xfrm>
              <a:off x="0" y="475659"/>
              <a:ext cx="1726716" cy="2682174"/>
            </a:xfrm>
            <a:custGeom>
              <a:avLst/>
              <a:gdLst>
                <a:gd name="connsiteX0" fmla="*/ 1491374 w 1726716"/>
                <a:gd name="connsiteY0" fmla="*/ 0 h 2682174"/>
                <a:gd name="connsiteX1" fmla="*/ 1726716 w 1726716"/>
                <a:gd name="connsiteY1" fmla="*/ 380245 h 2682174"/>
                <a:gd name="connsiteX2" fmla="*/ 1635832 w 1726716"/>
                <a:gd name="connsiteY2" fmla="*/ 435459 h 2682174"/>
                <a:gd name="connsiteX3" fmla="*/ 445428 w 1726716"/>
                <a:gd name="connsiteY3" fmla="*/ 2674341 h 2682174"/>
                <a:gd name="connsiteX4" fmla="*/ 445824 w 1726716"/>
                <a:gd name="connsiteY4" fmla="*/ 2682174 h 2682174"/>
                <a:gd name="connsiteX5" fmla="*/ 185 w 1726716"/>
                <a:gd name="connsiteY5" fmla="*/ 2681663 h 2682174"/>
                <a:gd name="connsiteX6" fmla="*/ 0 w 1726716"/>
                <a:gd name="connsiteY6" fmla="*/ 2674341 h 2682174"/>
                <a:gd name="connsiteX7" fmla="*/ 1388805 w 1726716"/>
                <a:gd name="connsiteY7" fmla="*/ 62312 h 2682174"/>
                <a:gd name="connsiteX8" fmla="*/ 1491374 w 1726716"/>
                <a:gd name="connsiteY8" fmla="*/ 0 h 2682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26716" h="2682174">
                  <a:moveTo>
                    <a:pt x="1491374" y="0"/>
                  </a:moveTo>
                  <a:lnTo>
                    <a:pt x="1726716" y="380245"/>
                  </a:lnTo>
                  <a:lnTo>
                    <a:pt x="1635832" y="435459"/>
                  </a:lnTo>
                  <a:cubicBezTo>
                    <a:pt x="917628" y="920668"/>
                    <a:pt x="445428" y="1742360"/>
                    <a:pt x="445428" y="2674341"/>
                  </a:cubicBezTo>
                  <a:lnTo>
                    <a:pt x="445824" y="2682174"/>
                  </a:lnTo>
                  <a:lnTo>
                    <a:pt x="185" y="2681663"/>
                  </a:lnTo>
                  <a:lnTo>
                    <a:pt x="0" y="2674341"/>
                  </a:lnTo>
                  <a:cubicBezTo>
                    <a:pt x="0" y="1587030"/>
                    <a:pt x="550900" y="628389"/>
                    <a:pt x="1388805" y="62312"/>
                  </a:cubicBezTo>
                  <a:lnTo>
                    <a:pt x="1491374"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7" name="Freeform 176">
              <a:extLst>
                <a:ext uri="{FF2B5EF4-FFF2-40B4-BE49-F238E27FC236}">
                  <a16:creationId xmlns:a16="http://schemas.microsoft.com/office/drawing/2014/main" id="{00000000-0008-0000-0800-0000B1000000}"/>
                </a:ext>
              </a:extLst>
            </xdr:cNvPr>
            <xdr:cNvSpPr/>
          </xdr:nvSpPr>
          <xdr:spPr>
            <a:xfrm>
              <a:off x="4573546" y="477368"/>
              <a:ext cx="1726455" cy="2687179"/>
            </a:xfrm>
            <a:custGeom>
              <a:avLst/>
              <a:gdLst>
                <a:gd name="connsiteX0" fmla="*/ 237893 w 1726455"/>
                <a:gd name="connsiteY0" fmla="*/ 0 h 2687179"/>
                <a:gd name="connsiteX1" fmla="*/ 337650 w 1726455"/>
                <a:gd name="connsiteY1" fmla="*/ 60604 h 2687179"/>
                <a:gd name="connsiteX2" fmla="*/ 1726455 w 1726455"/>
                <a:gd name="connsiteY2" fmla="*/ 2672633 h 2687179"/>
                <a:gd name="connsiteX3" fmla="*/ 1726087 w 1726455"/>
                <a:gd name="connsiteY3" fmla="*/ 2687179 h 2687179"/>
                <a:gd name="connsiteX4" fmla="*/ 1271175 w 1726455"/>
                <a:gd name="connsiteY4" fmla="*/ 2686658 h 2687179"/>
                <a:gd name="connsiteX5" fmla="*/ 1271883 w 1726455"/>
                <a:gd name="connsiteY5" fmla="*/ 2672633 h 2687179"/>
                <a:gd name="connsiteX6" fmla="*/ 81479 w 1726455"/>
                <a:gd name="connsiteY6" fmla="*/ 433751 h 2687179"/>
                <a:gd name="connsiteX7" fmla="*/ 0 w 1726455"/>
                <a:gd name="connsiteY7" fmla="*/ 384251 h 2687179"/>
                <a:gd name="connsiteX8" fmla="*/ 237893 w 1726455"/>
                <a:gd name="connsiteY8" fmla="*/ 0 h 26871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26455" h="2687179">
                  <a:moveTo>
                    <a:pt x="237893" y="0"/>
                  </a:moveTo>
                  <a:lnTo>
                    <a:pt x="337650" y="60604"/>
                  </a:lnTo>
                  <a:cubicBezTo>
                    <a:pt x="1175556" y="626681"/>
                    <a:pt x="1726455" y="1585322"/>
                    <a:pt x="1726455" y="2672633"/>
                  </a:cubicBezTo>
                  <a:lnTo>
                    <a:pt x="1726087" y="2687179"/>
                  </a:lnTo>
                  <a:lnTo>
                    <a:pt x="1271175" y="2686658"/>
                  </a:lnTo>
                  <a:lnTo>
                    <a:pt x="1271883" y="2672633"/>
                  </a:lnTo>
                  <a:cubicBezTo>
                    <a:pt x="1271883" y="1740652"/>
                    <a:pt x="799684" y="918960"/>
                    <a:pt x="81479" y="433751"/>
                  </a:cubicBezTo>
                  <a:lnTo>
                    <a:pt x="0" y="384251"/>
                  </a:lnTo>
                  <a:lnTo>
                    <a:pt x="237893"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8" name="Freeform 177">
              <a:extLst>
                <a:ext uri="{FF2B5EF4-FFF2-40B4-BE49-F238E27FC236}">
                  <a16:creationId xmlns:a16="http://schemas.microsoft.com/office/drawing/2014/main" id="{00000000-0008-0000-0800-0000B2000000}"/>
                </a:ext>
              </a:extLst>
            </xdr:cNvPr>
            <xdr:cNvSpPr/>
          </xdr:nvSpPr>
          <xdr:spPr>
            <a:xfrm>
              <a:off x="1498429" y="5443076"/>
              <a:ext cx="3305233" cy="856924"/>
            </a:xfrm>
            <a:custGeom>
              <a:avLst/>
              <a:gdLst>
                <a:gd name="connsiteX0" fmla="*/ 3067391 w 3305233"/>
                <a:gd name="connsiteY0" fmla="*/ 0 h 856924"/>
                <a:gd name="connsiteX1" fmla="*/ 3305233 w 3305233"/>
                <a:gd name="connsiteY1" fmla="*/ 384282 h 856924"/>
                <a:gd name="connsiteX2" fmla="*/ 3153049 w 3305233"/>
                <a:gd name="connsiteY2" fmla="*/ 476736 h 856924"/>
                <a:gd name="connsiteX3" fmla="*/ 1651572 w 3305233"/>
                <a:gd name="connsiteY3" fmla="*/ 856924 h 856924"/>
                <a:gd name="connsiteX4" fmla="*/ 150095 w 3305233"/>
                <a:gd name="connsiteY4" fmla="*/ 476736 h 856924"/>
                <a:gd name="connsiteX5" fmla="*/ 0 w 3305233"/>
                <a:gd name="connsiteY5" fmla="*/ 385551 h 856924"/>
                <a:gd name="connsiteX6" fmla="*/ 235394 w 3305233"/>
                <a:gd name="connsiteY6" fmla="*/ 5337 h 856924"/>
                <a:gd name="connsiteX7" fmla="*/ 360020 w 3305233"/>
                <a:gd name="connsiteY7" fmla="*/ 81049 h 856924"/>
                <a:gd name="connsiteX8" fmla="*/ 1647000 w 3305233"/>
                <a:gd name="connsiteY8" fmla="*/ 406924 h 856924"/>
                <a:gd name="connsiteX9" fmla="*/ 2933980 w 3305233"/>
                <a:gd name="connsiteY9" fmla="*/ 81049 h 856924"/>
                <a:gd name="connsiteX10" fmla="*/ 3067391 w 3305233"/>
                <a:gd name="connsiteY10" fmla="*/ 0 h 85692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05233" h="856924">
                  <a:moveTo>
                    <a:pt x="3067391" y="0"/>
                  </a:moveTo>
                  <a:lnTo>
                    <a:pt x="3305233" y="384282"/>
                  </a:lnTo>
                  <a:lnTo>
                    <a:pt x="3153049" y="476736"/>
                  </a:lnTo>
                  <a:cubicBezTo>
                    <a:pt x="2706715" y="719199"/>
                    <a:pt x="2195228" y="856924"/>
                    <a:pt x="1651572" y="856924"/>
                  </a:cubicBezTo>
                  <a:cubicBezTo>
                    <a:pt x="1107917" y="856924"/>
                    <a:pt x="596429" y="719199"/>
                    <a:pt x="150095" y="476736"/>
                  </a:cubicBezTo>
                  <a:lnTo>
                    <a:pt x="0" y="385551"/>
                  </a:lnTo>
                  <a:lnTo>
                    <a:pt x="235394" y="5337"/>
                  </a:lnTo>
                  <a:lnTo>
                    <a:pt x="360020" y="81049"/>
                  </a:lnTo>
                  <a:cubicBezTo>
                    <a:pt x="742592" y="288874"/>
                    <a:pt x="1181010" y="406924"/>
                    <a:pt x="1647000" y="406924"/>
                  </a:cubicBezTo>
                  <a:cubicBezTo>
                    <a:pt x="2112991" y="406924"/>
                    <a:pt x="2551409" y="288874"/>
                    <a:pt x="2933980" y="81049"/>
                  </a:cubicBezTo>
                  <a:lnTo>
                    <a:pt x="306739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79" name="Freeform 178">
              <a:extLst>
                <a:ext uri="{FF2B5EF4-FFF2-40B4-BE49-F238E27FC236}">
                  <a16:creationId xmlns:a16="http://schemas.microsoft.com/office/drawing/2014/main" id="{00000000-0008-0000-0800-0000B3000000}"/>
                </a:ext>
              </a:extLst>
            </xdr:cNvPr>
            <xdr:cNvSpPr/>
          </xdr:nvSpPr>
          <xdr:spPr>
            <a:xfrm>
              <a:off x="1491374" y="0"/>
              <a:ext cx="3320064" cy="861618"/>
            </a:xfrm>
            <a:custGeom>
              <a:avLst/>
              <a:gdLst>
                <a:gd name="connsiteX0" fmla="*/ 1658626 w 3320064"/>
                <a:gd name="connsiteY0" fmla="*/ 0 h 861618"/>
                <a:gd name="connsiteX1" fmla="*/ 3160103 w 3320064"/>
                <a:gd name="connsiteY1" fmla="*/ 380188 h 861618"/>
                <a:gd name="connsiteX2" fmla="*/ 3320064 w 3320064"/>
                <a:gd name="connsiteY2" fmla="*/ 477367 h 861618"/>
                <a:gd name="connsiteX3" fmla="*/ 3082171 w 3320064"/>
                <a:gd name="connsiteY3" fmla="*/ 861618 h 861618"/>
                <a:gd name="connsiteX4" fmla="*/ 2941034 w 3320064"/>
                <a:gd name="connsiteY4" fmla="*/ 775875 h 861618"/>
                <a:gd name="connsiteX5" fmla="*/ 1654054 w 3320064"/>
                <a:gd name="connsiteY5" fmla="*/ 450000 h 861618"/>
                <a:gd name="connsiteX6" fmla="*/ 367074 w 3320064"/>
                <a:gd name="connsiteY6" fmla="*/ 775875 h 861618"/>
                <a:gd name="connsiteX7" fmla="*/ 235342 w 3320064"/>
                <a:gd name="connsiteY7" fmla="*/ 855904 h 861618"/>
                <a:gd name="connsiteX8" fmla="*/ 0 w 3320064"/>
                <a:gd name="connsiteY8" fmla="*/ 475659 h 861618"/>
                <a:gd name="connsiteX9" fmla="*/ 157149 w 3320064"/>
                <a:gd name="connsiteY9" fmla="*/ 380188 h 861618"/>
                <a:gd name="connsiteX10" fmla="*/ 1658626 w 3320064"/>
                <a:gd name="connsiteY10" fmla="*/ 0 h 8616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320064" h="861618">
                  <a:moveTo>
                    <a:pt x="1658626" y="0"/>
                  </a:moveTo>
                  <a:cubicBezTo>
                    <a:pt x="2202282" y="0"/>
                    <a:pt x="2713769" y="137725"/>
                    <a:pt x="3160103" y="380188"/>
                  </a:cubicBezTo>
                  <a:lnTo>
                    <a:pt x="3320064" y="477367"/>
                  </a:lnTo>
                  <a:lnTo>
                    <a:pt x="3082171" y="861618"/>
                  </a:lnTo>
                  <a:lnTo>
                    <a:pt x="2941034" y="775875"/>
                  </a:lnTo>
                  <a:cubicBezTo>
                    <a:pt x="2558463" y="568050"/>
                    <a:pt x="2120045" y="450000"/>
                    <a:pt x="1654054" y="450000"/>
                  </a:cubicBezTo>
                  <a:cubicBezTo>
                    <a:pt x="1188064" y="450000"/>
                    <a:pt x="749646" y="568050"/>
                    <a:pt x="367074" y="775875"/>
                  </a:cubicBezTo>
                  <a:lnTo>
                    <a:pt x="235342" y="855904"/>
                  </a:lnTo>
                  <a:lnTo>
                    <a:pt x="0" y="475659"/>
                  </a:lnTo>
                  <a:lnTo>
                    <a:pt x="157149" y="380188"/>
                  </a:lnTo>
                  <a:cubicBezTo>
                    <a:pt x="603483" y="137725"/>
                    <a:pt x="1114971" y="0"/>
                    <a:pt x="1658626"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0" name="Freeform 179">
              <a:extLst>
                <a:ext uri="{FF2B5EF4-FFF2-40B4-BE49-F238E27FC236}">
                  <a16:creationId xmlns:a16="http://schemas.microsoft.com/office/drawing/2014/main" id="{00000000-0008-0000-0800-0000B4000000}"/>
                </a:ext>
              </a:extLst>
            </xdr:cNvPr>
            <xdr:cNvSpPr/>
          </xdr:nvSpPr>
          <xdr:spPr>
            <a:xfrm>
              <a:off x="186" y="3157323"/>
              <a:ext cx="1733637" cy="2671305"/>
            </a:xfrm>
            <a:custGeom>
              <a:avLst/>
              <a:gdLst>
                <a:gd name="connsiteX0" fmla="*/ 0 w 1733637"/>
                <a:gd name="connsiteY0" fmla="*/ 0 h 2671305"/>
                <a:gd name="connsiteX1" fmla="*/ 445639 w 1733637"/>
                <a:gd name="connsiteY1" fmla="*/ 511 h 2671305"/>
                <a:gd name="connsiteX2" fmla="*/ 459183 w 1733637"/>
                <a:gd name="connsiteY2" fmla="*/ 268737 h 2671305"/>
                <a:gd name="connsiteX3" fmla="*/ 1635647 w 1733637"/>
                <a:gd name="connsiteY3" fmla="*/ 2231560 h 2671305"/>
                <a:gd name="connsiteX4" fmla="*/ 1733637 w 1733637"/>
                <a:gd name="connsiteY4" fmla="*/ 2291091 h 2671305"/>
                <a:gd name="connsiteX5" fmla="*/ 1498243 w 1733637"/>
                <a:gd name="connsiteY5" fmla="*/ 2671305 h 2671305"/>
                <a:gd name="connsiteX6" fmla="*/ 1388620 w 1733637"/>
                <a:gd name="connsiteY6" fmla="*/ 2604707 h 2671305"/>
                <a:gd name="connsiteX7" fmla="*/ 3914 w 1733637"/>
                <a:gd name="connsiteY7" fmla="*/ 154777 h 2671305"/>
                <a:gd name="connsiteX8" fmla="*/ 0 w 1733637"/>
                <a:gd name="connsiteY8" fmla="*/ 0 h 26713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33637" h="2671305">
                  <a:moveTo>
                    <a:pt x="0" y="0"/>
                  </a:moveTo>
                  <a:lnTo>
                    <a:pt x="445639" y="511"/>
                  </a:lnTo>
                  <a:lnTo>
                    <a:pt x="459183" y="268737"/>
                  </a:lnTo>
                  <a:cubicBezTo>
                    <a:pt x="542143" y="1085633"/>
                    <a:pt x="989263" y="1794872"/>
                    <a:pt x="1635647" y="2231560"/>
                  </a:cubicBezTo>
                  <a:lnTo>
                    <a:pt x="1733637" y="2291091"/>
                  </a:lnTo>
                  <a:lnTo>
                    <a:pt x="1498243" y="2671305"/>
                  </a:lnTo>
                  <a:lnTo>
                    <a:pt x="1388620" y="2604707"/>
                  </a:lnTo>
                  <a:cubicBezTo>
                    <a:pt x="592610" y="2066934"/>
                    <a:pt x="55623" y="1174872"/>
                    <a:pt x="3914" y="154777"/>
                  </a:cubicBez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1" name="Freeform 180">
              <a:extLst>
                <a:ext uri="{FF2B5EF4-FFF2-40B4-BE49-F238E27FC236}">
                  <a16:creationId xmlns:a16="http://schemas.microsoft.com/office/drawing/2014/main" id="{00000000-0008-0000-0800-0000B5000000}"/>
                </a:ext>
              </a:extLst>
            </xdr:cNvPr>
            <xdr:cNvSpPr/>
          </xdr:nvSpPr>
          <xdr:spPr>
            <a:xfrm>
              <a:off x="4565820" y="3164026"/>
              <a:ext cx="1733813" cy="2663333"/>
            </a:xfrm>
            <a:custGeom>
              <a:avLst/>
              <a:gdLst>
                <a:gd name="connsiteX0" fmla="*/ 1278901 w 1733813"/>
                <a:gd name="connsiteY0" fmla="*/ 0 h 2663333"/>
                <a:gd name="connsiteX1" fmla="*/ 1733813 w 1733813"/>
                <a:gd name="connsiteY1" fmla="*/ 521 h 2663333"/>
                <a:gd name="connsiteX2" fmla="*/ 1730082 w 1733813"/>
                <a:gd name="connsiteY2" fmla="*/ 148074 h 2663333"/>
                <a:gd name="connsiteX3" fmla="*/ 345376 w 1733813"/>
                <a:gd name="connsiteY3" fmla="*/ 2598004 h 2663333"/>
                <a:gd name="connsiteX4" fmla="*/ 237842 w 1733813"/>
                <a:gd name="connsiteY4" fmla="*/ 2663333 h 2663333"/>
                <a:gd name="connsiteX5" fmla="*/ 0 w 1733813"/>
                <a:gd name="connsiteY5" fmla="*/ 2279051 h 2663333"/>
                <a:gd name="connsiteX6" fmla="*/ 89205 w 1733813"/>
                <a:gd name="connsiteY6" fmla="*/ 2224857 h 2663333"/>
                <a:gd name="connsiteX7" fmla="*/ 1265669 w 1733813"/>
                <a:gd name="connsiteY7" fmla="*/ 262034 h 2663333"/>
                <a:gd name="connsiteX8" fmla="*/ 1278901 w 1733813"/>
                <a:gd name="connsiteY8" fmla="*/ 0 h 26633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733813" h="2663333">
                  <a:moveTo>
                    <a:pt x="1278901" y="0"/>
                  </a:moveTo>
                  <a:lnTo>
                    <a:pt x="1733813" y="521"/>
                  </a:lnTo>
                  <a:lnTo>
                    <a:pt x="1730082" y="148074"/>
                  </a:lnTo>
                  <a:cubicBezTo>
                    <a:pt x="1678374" y="1168169"/>
                    <a:pt x="1141386" y="2060231"/>
                    <a:pt x="345376" y="2598004"/>
                  </a:cubicBezTo>
                  <a:lnTo>
                    <a:pt x="237842" y="2663333"/>
                  </a:lnTo>
                  <a:lnTo>
                    <a:pt x="0" y="2279051"/>
                  </a:lnTo>
                  <a:lnTo>
                    <a:pt x="89205" y="2224857"/>
                  </a:lnTo>
                  <a:cubicBezTo>
                    <a:pt x="735589" y="1788169"/>
                    <a:pt x="1182709" y="1078930"/>
                    <a:pt x="1265669" y="262034"/>
                  </a:cubicBezTo>
                  <a:lnTo>
                    <a:pt x="127890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2" name="SC.DP.5">
              <a:extLst>
                <a:ext uri="{FF2B5EF4-FFF2-40B4-BE49-F238E27FC236}">
                  <a16:creationId xmlns:a16="http://schemas.microsoft.com/office/drawing/2014/main" id="{00000000-0008-0000-0800-0000B6000000}"/>
                </a:ext>
              </a:extLst>
            </xdr:cNvPr>
            <xdr:cNvSpPr/>
          </xdr:nvSpPr>
          <xdr:spPr>
            <a:xfrm>
              <a:off x="1726717" y="490708"/>
              <a:ext cx="1048782" cy="823913"/>
            </a:xfrm>
            <a:custGeom>
              <a:avLst/>
              <a:gdLst>
                <a:gd name="connsiteX0" fmla="*/ 955369 w 1048782"/>
                <a:gd name="connsiteY0" fmla="*/ 0 h 823913"/>
                <a:gd name="connsiteX1" fmla="*/ 1048782 w 1048782"/>
                <a:gd name="connsiteY1" fmla="*/ 531739 h 823913"/>
                <a:gd name="connsiteX2" fmla="*/ 1009818 w 1048782"/>
                <a:gd name="connsiteY2" fmla="*/ 537941 h 823913"/>
                <a:gd name="connsiteX3" fmla="*/ 389127 w 1048782"/>
                <a:gd name="connsiteY3" fmla="*/ 759992 h 823913"/>
                <a:gd name="connsiteX4" fmla="*/ 283910 w 1048782"/>
                <a:gd name="connsiteY4" fmla="*/ 823913 h 823913"/>
                <a:gd name="connsiteX5" fmla="*/ 0 w 1048782"/>
                <a:gd name="connsiteY5" fmla="*/ 365197 h 823913"/>
                <a:gd name="connsiteX6" fmla="*/ 131732 w 1048782"/>
                <a:gd name="connsiteY6" fmla="*/ 285168 h 823913"/>
                <a:gd name="connsiteX7" fmla="*/ 907596 w 1048782"/>
                <a:gd name="connsiteY7" fmla="*/ 7604 h 823913"/>
                <a:gd name="connsiteX8" fmla="*/ 955369 w 1048782"/>
                <a:gd name="connsiteY8" fmla="*/ 0 h 8239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48782" h="823913">
                  <a:moveTo>
                    <a:pt x="955369" y="0"/>
                  </a:moveTo>
                  <a:lnTo>
                    <a:pt x="1048782" y="531739"/>
                  </a:lnTo>
                  <a:lnTo>
                    <a:pt x="1009818" y="537941"/>
                  </a:lnTo>
                  <a:cubicBezTo>
                    <a:pt x="789151" y="580222"/>
                    <a:pt x="580413" y="656080"/>
                    <a:pt x="389127" y="759992"/>
                  </a:cubicBezTo>
                  <a:lnTo>
                    <a:pt x="283910" y="823913"/>
                  </a:lnTo>
                  <a:lnTo>
                    <a:pt x="0" y="365197"/>
                  </a:lnTo>
                  <a:lnTo>
                    <a:pt x="131732" y="285168"/>
                  </a:lnTo>
                  <a:cubicBezTo>
                    <a:pt x="370840" y="155277"/>
                    <a:pt x="631762" y="60455"/>
                    <a:pt x="907596" y="7604"/>
                  </a:cubicBezTo>
                  <a:lnTo>
                    <a:pt x="95536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3" name="SC.NU.5">
              <a:extLst>
                <a:ext uri="{FF2B5EF4-FFF2-40B4-BE49-F238E27FC236}">
                  <a16:creationId xmlns:a16="http://schemas.microsoft.com/office/drawing/2014/main" id="{00000000-0008-0000-0800-0000B7000000}"/>
                </a:ext>
              </a:extLst>
            </xdr:cNvPr>
            <xdr:cNvSpPr/>
          </xdr:nvSpPr>
          <xdr:spPr>
            <a:xfrm>
              <a:off x="3602435" y="511430"/>
              <a:ext cx="971111" cy="808868"/>
            </a:xfrm>
            <a:custGeom>
              <a:avLst/>
              <a:gdLst>
                <a:gd name="connsiteX0" fmla="*/ 112621 w 971111"/>
                <a:gd name="connsiteY0" fmla="*/ 0 h 808868"/>
                <a:gd name="connsiteX1" fmla="*/ 217767 w 971111"/>
                <a:gd name="connsiteY1" fmla="*/ 23574 h 808868"/>
                <a:gd name="connsiteX2" fmla="*/ 829974 w 971111"/>
                <a:gd name="connsiteY2" fmla="*/ 264446 h 808868"/>
                <a:gd name="connsiteX3" fmla="*/ 971111 w 971111"/>
                <a:gd name="connsiteY3" fmla="*/ 350189 h 808868"/>
                <a:gd name="connsiteX4" fmla="*/ 687138 w 971111"/>
                <a:gd name="connsiteY4" fmla="*/ 808868 h 808868"/>
                <a:gd name="connsiteX5" fmla="*/ 687137 w 971111"/>
                <a:gd name="connsiteY5" fmla="*/ 808867 h 808868"/>
                <a:gd name="connsiteX6" fmla="*/ 687137 w 971111"/>
                <a:gd name="connsiteY6" fmla="*/ 808867 h 808868"/>
                <a:gd name="connsiteX7" fmla="*/ 572577 w 971111"/>
                <a:gd name="connsiteY7" fmla="*/ 739270 h 808868"/>
                <a:gd name="connsiteX8" fmla="*/ 82811 w 971111"/>
                <a:gd name="connsiteY8" fmla="*/ 546572 h 808868"/>
                <a:gd name="connsiteX9" fmla="*/ 0 w 971111"/>
                <a:gd name="connsiteY9" fmla="*/ 528006 h 808868"/>
                <a:gd name="connsiteX10" fmla="*/ 112621 w 971111"/>
                <a:gd name="connsiteY10" fmla="*/ 0 h 8088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971111" h="808868">
                  <a:moveTo>
                    <a:pt x="112621" y="0"/>
                  </a:moveTo>
                  <a:lnTo>
                    <a:pt x="217767" y="23574"/>
                  </a:lnTo>
                  <a:cubicBezTo>
                    <a:pt x="433441" y="79065"/>
                    <a:pt x="638689" y="160534"/>
                    <a:pt x="829974" y="264446"/>
                  </a:cubicBezTo>
                  <a:lnTo>
                    <a:pt x="971111" y="350189"/>
                  </a:lnTo>
                  <a:lnTo>
                    <a:pt x="687138" y="808868"/>
                  </a:lnTo>
                  <a:lnTo>
                    <a:pt x="687137" y="808867"/>
                  </a:lnTo>
                  <a:lnTo>
                    <a:pt x="687137" y="808867"/>
                  </a:lnTo>
                  <a:lnTo>
                    <a:pt x="572577" y="739270"/>
                  </a:lnTo>
                  <a:cubicBezTo>
                    <a:pt x="419549" y="656140"/>
                    <a:pt x="255351" y="590965"/>
                    <a:pt x="82811" y="546572"/>
                  </a:cubicBezTo>
                  <a:lnTo>
                    <a:pt x="0" y="528006"/>
                  </a:lnTo>
                  <a:lnTo>
                    <a:pt x="11262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4" name="Freeform 183">
              <a:extLst>
                <a:ext uri="{FF2B5EF4-FFF2-40B4-BE49-F238E27FC236}">
                  <a16:creationId xmlns:a16="http://schemas.microsoft.com/office/drawing/2014/main" id="{00000000-0008-0000-0800-0000B8000000}"/>
                </a:ext>
              </a:extLst>
            </xdr:cNvPr>
            <xdr:cNvSpPr/>
          </xdr:nvSpPr>
          <xdr:spPr>
            <a:xfrm>
              <a:off x="2775499" y="990000"/>
              <a:ext cx="826936" cy="49437"/>
            </a:xfrm>
            <a:custGeom>
              <a:avLst/>
              <a:gdLst>
                <a:gd name="connsiteX0" fmla="*/ 369929 w 826936"/>
                <a:gd name="connsiteY0" fmla="*/ 0 h 49437"/>
                <a:gd name="connsiteX1" fmla="*/ 778822 w 826936"/>
                <a:gd name="connsiteY1" fmla="*/ 38649 h 49437"/>
                <a:gd name="connsiteX2" fmla="*/ 826936 w 826936"/>
                <a:gd name="connsiteY2" fmla="*/ 49436 h 49437"/>
                <a:gd name="connsiteX3" fmla="*/ 826935 w 826936"/>
                <a:gd name="connsiteY3" fmla="*/ 49437 h 49437"/>
                <a:gd name="connsiteX4" fmla="*/ 778823 w 826936"/>
                <a:gd name="connsiteY4" fmla="*/ 38650 h 49437"/>
                <a:gd name="connsiteX5" fmla="*/ 369930 w 826936"/>
                <a:gd name="connsiteY5" fmla="*/ 1 h 49437"/>
                <a:gd name="connsiteX6" fmla="*/ 94825 w 826936"/>
                <a:gd name="connsiteY6" fmla="*/ 17355 h 49437"/>
                <a:gd name="connsiteX7" fmla="*/ 1 w 826936"/>
                <a:gd name="connsiteY7" fmla="*/ 32448 h 49437"/>
                <a:gd name="connsiteX8" fmla="*/ 0 w 826936"/>
                <a:gd name="connsiteY8" fmla="*/ 32447 h 49437"/>
                <a:gd name="connsiteX9" fmla="*/ 94824 w 826936"/>
                <a:gd name="connsiteY9" fmla="*/ 17354 h 49437"/>
                <a:gd name="connsiteX10" fmla="*/ 369929 w 826936"/>
                <a:gd name="connsiteY10" fmla="*/ 0 h 494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6936" h="49437">
                  <a:moveTo>
                    <a:pt x="369929" y="0"/>
                  </a:moveTo>
                  <a:cubicBezTo>
                    <a:pt x="509726" y="0"/>
                    <a:pt x="646421" y="13281"/>
                    <a:pt x="778822" y="38649"/>
                  </a:cubicBezTo>
                  <a:lnTo>
                    <a:pt x="826936" y="49436"/>
                  </a:lnTo>
                  <a:lnTo>
                    <a:pt x="826935" y="49437"/>
                  </a:lnTo>
                  <a:lnTo>
                    <a:pt x="778823" y="38650"/>
                  </a:lnTo>
                  <a:cubicBezTo>
                    <a:pt x="646422" y="13282"/>
                    <a:pt x="509727" y="1"/>
                    <a:pt x="369930" y="1"/>
                  </a:cubicBezTo>
                  <a:cubicBezTo>
                    <a:pt x="276732" y="1"/>
                    <a:pt x="184913" y="5904"/>
                    <a:pt x="94825" y="17355"/>
                  </a:cubicBezTo>
                  <a:lnTo>
                    <a:pt x="1" y="32448"/>
                  </a:lnTo>
                  <a:lnTo>
                    <a:pt x="0" y="32447"/>
                  </a:lnTo>
                  <a:lnTo>
                    <a:pt x="94824" y="17354"/>
                  </a:lnTo>
                  <a:cubicBezTo>
                    <a:pt x="184912" y="5903"/>
                    <a:pt x="276731" y="0"/>
                    <a:pt x="369929"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5" name="SC.DP.4">
              <a:extLst>
                <a:ext uri="{FF2B5EF4-FFF2-40B4-BE49-F238E27FC236}">
                  <a16:creationId xmlns:a16="http://schemas.microsoft.com/office/drawing/2014/main" id="{00000000-0008-0000-0800-0000B9000000}"/>
                </a:ext>
              </a:extLst>
            </xdr:cNvPr>
            <xdr:cNvSpPr/>
          </xdr:nvSpPr>
          <xdr:spPr>
            <a:xfrm>
              <a:off x="2010626" y="1022448"/>
              <a:ext cx="843124" cy="674438"/>
            </a:xfrm>
            <a:custGeom>
              <a:avLst/>
              <a:gdLst>
                <a:gd name="connsiteX0" fmla="*/ 764874 w 843124"/>
                <a:gd name="connsiteY0" fmla="*/ 0 h 674438"/>
                <a:gd name="connsiteX1" fmla="*/ 843124 w 843124"/>
                <a:gd name="connsiteY1" fmla="*/ 445428 h 674438"/>
                <a:gd name="connsiteX2" fmla="*/ 707446 w 843124"/>
                <a:gd name="connsiteY2" fmla="*/ 471387 h 674438"/>
                <a:gd name="connsiteX3" fmla="*/ 319714 w 843124"/>
                <a:gd name="connsiteY3" fmla="*/ 623940 h 674438"/>
                <a:gd name="connsiteX4" fmla="*/ 236592 w 843124"/>
                <a:gd name="connsiteY4" fmla="*/ 674438 h 674438"/>
                <a:gd name="connsiteX5" fmla="*/ 0 w 843124"/>
                <a:gd name="connsiteY5" fmla="*/ 292173 h 674438"/>
                <a:gd name="connsiteX6" fmla="*/ 1 w 843124"/>
                <a:gd name="connsiteY6" fmla="*/ 292173 h 674438"/>
                <a:gd name="connsiteX7" fmla="*/ 1 w 843124"/>
                <a:gd name="connsiteY7" fmla="*/ 292174 h 674438"/>
                <a:gd name="connsiteX8" fmla="*/ 105219 w 843124"/>
                <a:gd name="connsiteY8" fmla="*/ 228253 h 674438"/>
                <a:gd name="connsiteX9" fmla="*/ 725910 w 843124"/>
                <a:gd name="connsiteY9" fmla="*/ 6202 h 674438"/>
                <a:gd name="connsiteX10" fmla="*/ 764874 w 843124"/>
                <a:gd name="connsiteY10" fmla="*/ 0 h 67443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43124" h="674438">
                  <a:moveTo>
                    <a:pt x="764874" y="0"/>
                  </a:moveTo>
                  <a:lnTo>
                    <a:pt x="843124" y="445428"/>
                  </a:lnTo>
                  <a:lnTo>
                    <a:pt x="707446" y="471387"/>
                  </a:lnTo>
                  <a:cubicBezTo>
                    <a:pt x="570852" y="506532"/>
                    <a:pt x="440862" y="558129"/>
                    <a:pt x="319714" y="623940"/>
                  </a:cubicBezTo>
                  <a:lnTo>
                    <a:pt x="236592" y="674438"/>
                  </a:lnTo>
                  <a:lnTo>
                    <a:pt x="0" y="292173"/>
                  </a:lnTo>
                  <a:lnTo>
                    <a:pt x="1" y="292173"/>
                  </a:lnTo>
                  <a:lnTo>
                    <a:pt x="1" y="292174"/>
                  </a:lnTo>
                  <a:lnTo>
                    <a:pt x="105219" y="228253"/>
                  </a:lnTo>
                  <a:cubicBezTo>
                    <a:pt x="296505" y="124341"/>
                    <a:pt x="505243" y="48483"/>
                    <a:pt x="725910" y="6202"/>
                  </a:cubicBezTo>
                  <a:lnTo>
                    <a:pt x="76487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6" name="SC.NU.4">
              <a:extLst>
                <a:ext uri="{FF2B5EF4-FFF2-40B4-BE49-F238E27FC236}">
                  <a16:creationId xmlns:a16="http://schemas.microsoft.com/office/drawing/2014/main" id="{00000000-0008-0000-0800-0000BA000000}"/>
                </a:ext>
              </a:extLst>
            </xdr:cNvPr>
            <xdr:cNvSpPr/>
          </xdr:nvSpPr>
          <xdr:spPr>
            <a:xfrm>
              <a:off x="3508151" y="1039437"/>
              <a:ext cx="781421" cy="663093"/>
            </a:xfrm>
            <a:custGeom>
              <a:avLst/>
              <a:gdLst>
                <a:gd name="connsiteX0" fmla="*/ 94283 w 781421"/>
                <a:gd name="connsiteY0" fmla="*/ 0 h 663093"/>
                <a:gd name="connsiteX1" fmla="*/ 177096 w 781421"/>
                <a:gd name="connsiteY1" fmla="*/ 18567 h 663093"/>
                <a:gd name="connsiteX2" fmla="*/ 666862 w 781421"/>
                <a:gd name="connsiteY2" fmla="*/ 211264 h 663093"/>
                <a:gd name="connsiteX3" fmla="*/ 781421 w 781421"/>
                <a:gd name="connsiteY3" fmla="*/ 280860 h 663093"/>
                <a:gd name="connsiteX4" fmla="*/ 544778 w 781421"/>
                <a:gd name="connsiteY4" fmla="*/ 663093 h 663093"/>
                <a:gd name="connsiteX5" fmla="*/ 452365 w 781421"/>
                <a:gd name="connsiteY5" fmla="*/ 606951 h 663093"/>
                <a:gd name="connsiteX6" fmla="*/ 64633 w 781421"/>
                <a:gd name="connsiteY6" fmla="*/ 454398 h 663093"/>
                <a:gd name="connsiteX7" fmla="*/ 0 w 781421"/>
                <a:gd name="connsiteY7" fmla="*/ 442032 h 663093"/>
                <a:gd name="connsiteX8" fmla="*/ 94283 w 781421"/>
                <a:gd name="connsiteY8" fmla="*/ 0 h 66309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81421" h="663093">
                  <a:moveTo>
                    <a:pt x="94283" y="0"/>
                  </a:moveTo>
                  <a:lnTo>
                    <a:pt x="177096" y="18567"/>
                  </a:lnTo>
                  <a:cubicBezTo>
                    <a:pt x="349636" y="62959"/>
                    <a:pt x="513834" y="128134"/>
                    <a:pt x="666862" y="211264"/>
                  </a:cubicBezTo>
                  <a:lnTo>
                    <a:pt x="781421" y="280860"/>
                  </a:lnTo>
                  <a:lnTo>
                    <a:pt x="544778" y="663093"/>
                  </a:lnTo>
                  <a:lnTo>
                    <a:pt x="452365" y="606951"/>
                  </a:lnTo>
                  <a:cubicBezTo>
                    <a:pt x="331217" y="541140"/>
                    <a:pt x="201227" y="489543"/>
                    <a:pt x="64633" y="454398"/>
                  </a:cubicBezTo>
                  <a:lnTo>
                    <a:pt x="0" y="442032"/>
                  </a:lnTo>
                  <a:lnTo>
                    <a:pt x="9428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7" name="Freeform 186">
              <a:extLst>
                <a:ext uri="{FF2B5EF4-FFF2-40B4-BE49-F238E27FC236}">
                  <a16:creationId xmlns:a16="http://schemas.microsoft.com/office/drawing/2014/main" id="{00000000-0008-0000-0800-0000BB000000}"/>
                </a:ext>
              </a:extLst>
            </xdr:cNvPr>
            <xdr:cNvSpPr/>
          </xdr:nvSpPr>
          <xdr:spPr>
            <a:xfrm>
              <a:off x="2853750" y="1440000"/>
              <a:ext cx="654401" cy="41470"/>
            </a:xfrm>
            <a:custGeom>
              <a:avLst/>
              <a:gdLst>
                <a:gd name="connsiteX0" fmla="*/ 291678 w 654401"/>
                <a:gd name="connsiteY0" fmla="*/ 0 h 41470"/>
                <a:gd name="connsiteX1" fmla="*/ 509469 w 654401"/>
                <a:gd name="connsiteY1" fmla="*/ 13739 h 41470"/>
                <a:gd name="connsiteX2" fmla="*/ 654401 w 654401"/>
                <a:gd name="connsiteY2" fmla="*/ 41469 h 41470"/>
                <a:gd name="connsiteX3" fmla="*/ 654401 w 654401"/>
                <a:gd name="connsiteY3" fmla="*/ 41470 h 41470"/>
                <a:gd name="connsiteX4" fmla="*/ 509470 w 654401"/>
                <a:gd name="connsiteY4" fmla="*/ 13740 h 41470"/>
                <a:gd name="connsiteX5" fmla="*/ 291679 w 654401"/>
                <a:gd name="connsiteY5" fmla="*/ 1 h 41470"/>
                <a:gd name="connsiteX6" fmla="*/ 73888 w 654401"/>
                <a:gd name="connsiteY6" fmla="*/ 13740 h 41470"/>
                <a:gd name="connsiteX7" fmla="*/ 1 w 654401"/>
                <a:gd name="connsiteY7" fmla="*/ 27877 h 41470"/>
                <a:gd name="connsiteX8" fmla="*/ 0 w 654401"/>
                <a:gd name="connsiteY8" fmla="*/ 27876 h 41470"/>
                <a:gd name="connsiteX9" fmla="*/ 73887 w 654401"/>
                <a:gd name="connsiteY9" fmla="*/ 13739 h 41470"/>
                <a:gd name="connsiteX10" fmla="*/ 291678 w 654401"/>
                <a:gd name="connsiteY10" fmla="*/ 0 h 414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4401" h="41470">
                  <a:moveTo>
                    <a:pt x="291678" y="0"/>
                  </a:moveTo>
                  <a:cubicBezTo>
                    <a:pt x="365460" y="0"/>
                    <a:pt x="438150" y="4673"/>
                    <a:pt x="509469" y="13739"/>
                  </a:cubicBezTo>
                  <a:lnTo>
                    <a:pt x="654401" y="41469"/>
                  </a:lnTo>
                  <a:lnTo>
                    <a:pt x="654401" y="41470"/>
                  </a:lnTo>
                  <a:lnTo>
                    <a:pt x="509470" y="13740"/>
                  </a:lnTo>
                  <a:cubicBezTo>
                    <a:pt x="438151" y="4674"/>
                    <a:pt x="365461" y="1"/>
                    <a:pt x="291679" y="1"/>
                  </a:cubicBezTo>
                  <a:cubicBezTo>
                    <a:pt x="217897" y="1"/>
                    <a:pt x="145207" y="4674"/>
                    <a:pt x="73888" y="13740"/>
                  </a:cubicBezTo>
                  <a:lnTo>
                    <a:pt x="1" y="27877"/>
                  </a:lnTo>
                  <a:lnTo>
                    <a:pt x="0" y="27876"/>
                  </a:lnTo>
                  <a:lnTo>
                    <a:pt x="73887" y="13739"/>
                  </a:lnTo>
                  <a:cubicBezTo>
                    <a:pt x="145206" y="4673"/>
                    <a:pt x="217896" y="0"/>
                    <a:pt x="291678"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8" name="SC.DP.3">
              <a:extLst>
                <a:ext uri="{FF2B5EF4-FFF2-40B4-BE49-F238E27FC236}">
                  <a16:creationId xmlns:a16="http://schemas.microsoft.com/office/drawing/2014/main" id="{00000000-0008-0000-0800-0000BC000000}"/>
                </a:ext>
              </a:extLst>
            </xdr:cNvPr>
            <xdr:cNvSpPr/>
          </xdr:nvSpPr>
          <xdr:spPr>
            <a:xfrm>
              <a:off x="2247219" y="1467877"/>
              <a:ext cx="684264" cy="611274"/>
            </a:xfrm>
            <a:custGeom>
              <a:avLst/>
              <a:gdLst>
                <a:gd name="connsiteX0" fmla="*/ 606532 w 684264"/>
                <a:gd name="connsiteY0" fmla="*/ 0 h 611274"/>
                <a:gd name="connsiteX1" fmla="*/ 684264 w 684264"/>
                <a:gd name="connsiteY1" fmla="*/ 442476 h 611274"/>
                <a:gd name="connsiteX2" fmla="*/ 583317 w 684264"/>
                <a:gd name="connsiteY2" fmla="*/ 461791 h 611274"/>
                <a:gd name="connsiteX3" fmla="*/ 297619 w 684264"/>
                <a:gd name="connsiteY3" fmla="*/ 574198 h 611274"/>
                <a:gd name="connsiteX4" fmla="*/ 236592 w 684264"/>
                <a:gd name="connsiteY4" fmla="*/ 611273 h 611274"/>
                <a:gd name="connsiteX5" fmla="*/ 236593 w 684264"/>
                <a:gd name="connsiteY5" fmla="*/ 611274 h 611274"/>
                <a:gd name="connsiteX6" fmla="*/ 236592 w 684264"/>
                <a:gd name="connsiteY6" fmla="*/ 611274 h 611274"/>
                <a:gd name="connsiteX7" fmla="*/ 0 w 684264"/>
                <a:gd name="connsiteY7" fmla="*/ 229010 h 611274"/>
                <a:gd name="connsiteX8" fmla="*/ 83122 w 684264"/>
                <a:gd name="connsiteY8" fmla="*/ 178512 h 611274"/>
                <a:gd name="connsiteX9" fmla="*/ 470854 w 684264"/>
                <a:gd name="connsiteY9" fmla="*/ 25959 h 611274"/>
                <a:gd name="connsiteX10" fmla="*/ 606532 w 684264"/>
                <a:gd name="connsiteY10" fmla="*/ 0 h 6112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84264" h="611274">
                  <a:moveTo>
                    <a:pt x="606532" y="0"/>
                  </a:moveTo>
                  <a:lnTo>
                    <a:pt x="684264" y="442476"/>
                  </a:lnTo>
                  <a:lnTo>
                    <a:pt x="583317" y="461791"/>
                  </a:lnTo>
                  <a:cubicBezTo>
                    <a:pt x="482668" y="487687"/>
                    <a:pt x="386886" y="525706"/>
                    <a:pt x="297619" y="574198"/>
                  </a:cubicBezTo>
                  <a:lnTo>
                    <a:pt x="236592" y="611273"/>
                  </a:lnTo>
                  <a:lnTo>
                    <a:pt x="236593" y="611274"/>
                  </a:lnTo>
                  <a:lnTo>
                    <a:pt x="236592" y="611274"/>
                  </a:lnTo>
                  <a:lnTo>
                    <a:pt x="0" y="229010"/>
                  </a:lnTo>
                  <a:lnTo>
                    <a:pt x="83122" y="178512"/>
                  </a:lnTo>
                  <a:cubicBezTo>
                    <a:pt x="204270" y="112701"/>
                    <a:pt x="334260" y="61104"/>
                    <a:pt x="470854" y="25959"/>
                  </a:cubicBezTo>
                  <a:lnTo>
                    <a:pt x="60653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89" name="SC.NU.3">
              <a:extLst>
                <a:ext uri="{FF2B5EF4-FFF2-40B4-BE49-F238E27FC236}">
                  <a16:creationId xmlns:a16="http://schemas.microsoft.com/office/drawing/2014/main" id="{00000000-0008-0000-0800-0000BD000000}"/>
                </a:ext>
              </a:extLst>
            </xdr:cNvPr>
            <xdr:cNvSpPr/>
          </xdr:nvSpPr>
          <xdr:spPr>
            <a:xfrm>
              <a:off x="3414425" y="1481470"/>
              <a:ext cx="638505" cy="603294"/>
            </a:xfrm>
            <a:custGeom>
              <a:avLst/>
              <a:gdLst>
                <a:gd name="connsiteX0" fmla="*/ 93726 w 638505"/>
                <a:gd name="connsiteY0" fmla="*/ 0 h 603294"/>
                <a:gd name="connsiteX1" fmla="*/ 158360 w 638505"/>
                <a:gd name="connsiteY1" fmla="*/ 12366 h 603294"/>
                <a:gd name="connsiteX2" fmla="*/ 546092 w 638505"/>
                <a:gd name="connsiteY2" fmla="*/ 164919 h 603294"/>
                <a:gd name="connsiteX3" fmla="*/ 638505 w 638505"/>
                <a:gd name="connsiteY3" fmla="*/ 221061 h 603294"/>
                <a:gd name="connsiteX4" fmla="*/ 401861 w 638505"/>
                <a:gd name="connsiteY4" fmla="*/ 603294 h 603294"/>
                <a:gd name="connsiteX5" fmla="*/ 401861 w 638505"/>
                <a:gd name="connsiteY5" fmla="*/ 603294 h 603294"/>
                <a:gd name="connsiteX6" fmla="*/ 401861 w 638505"/>
                <a:gd name="connsiteY6" fmla="*/ 603293 h 603294"/>
                <a:gd name="connsiteX7" fmla="*/ 331595 w 638505"/>
                <a:gd name="connsiteY7" fmla="*/ 560605 h 603294"/>
                <a:gd name="connsiteX8" fmla="*/ 45898 w 638505"/>
                <a:gd name="connsiteY8" fmla="*/ 448198 h 603294"/>
                <a:gd name="connsiteX9" fmla="*/ 0 w 638505"/>
                <a:gd name="connsiteY9" fmla="*/ 439416 h 603294"/>
                <a:gd name="connsiteX10" fmla="*/ 93726 w 638505"/>
                <a:gd name="connsiteY10" fmla="*/ 0 h 60329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38505" h="603294">
                  <a:moveTo>
                    <a:pt x="93726" y="0"/>
                  </a:moveTo>
                  <a:lnTo>
                    <a:pt x="158360" y="12366"/>
                  </a:lnTo>
                  <a:cubicBezTo>
                    <a:pt x="294954" y="47511"/>
                    <a:pt x="424944" y="99108"/>
                    <a:pt x="546092" y="164919"/>
                  </a:cubicBezTo>
                  <a:lnTo>
                    <a:pt x="638505" y="221061"/>
                  </a:lnTo>
                  <a:lnTo>
                    <a:pt x="401861" y="603294"/>
                  </a:lnTo>
                  <a:lnTo>
                    <a:pt x="401861" y="603294"/>
                  </a:lnTo>
                  <a:lnTo>
                    <a:pt x="401861" y="603293"/>
                  </a:lnTo>
                  <a:lnTo>
                    <a:pt x="331595" y="560605"/>
                  </a:lnTo>
                  <a:cubicBezTo>
                    <a:pt x="242329" y="512113"/>
                    <a:pt x="146546" y="474094"/>
                    <a:pt x="45898" y="448198"/>
                  </a:cubicBezTo>
                  <a:lnTo>
                    <a:pt x="0" y="439416"/>
                  </a:lnTo>
                  <a:lnTo>
                    <a:pt x="9372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0" name="Freeform 189">
              <a:extLst>
                <a:ext uri="{FF2B5EF4-FFF2-40B4-BE49-F238E27FC236}">
                  <a16:creationId xmlns:a16="http://schemas.microsoft.com/office/drawing/2014/main" id="{00000000-0008-0000-0800-0000BE000000}"/>
                </a:ext>
              </a:extLst>
            </xdr:cNvPr>
            <xdr:cNvSpPr/>
          </xdr:nvSpPr>
          <xdr:spPr>
            <a:xfrm>
              <a:off x="2931483" y="1890000"/>
              <a:ext cx="482942" cy="30887"/>
            </a:xfrm>
            <a:custGeom>
              <a:avLst/>
              <a:gdLst>
                <a:gd name="connsiteX0" fmla="*/ 213946 w 482942"/>
                <a:gd name="connsiteY0" fmla="*/ 0 h 30887"/>
                <a:gd name="connsiteX1" fmla="*/ 374424 w 482942"/>
                <a:gd name="connsiteY1" fmla="*/ 10123 h 30887"/>
                <a:gd name="connsiteX2" fmla="*/ 482942 w 482942"/>
                <a:gd name="connsiteY2" fmla="*/ 30886 h 30887"/>
                <a:gd name="connsiteX3" fmla="*/ 482941 w 482942"/>
                <a:gd name="connsiteY3" fmla="*/ 30887 h 30887"/>
                <a:gd name="connsiteX4" fmla="*/ 374424 w 482942"/>
                <a:gd name="connsiteY4" fmla="*/ 10124 h 30887"/>
                <a:gd name="connsiteX5" fmla="*/ 213946 w 482942"/>
                <a:gd name="connsiteY5" fmla="*/ 1 h 30887"/>
                <a:gd name="connsiteX6" fmla="*/ 53468 w 482942"/>
                <a:gd name="connsiteY6" fmla="*/ 10124 h 30887"/>
                <a:gd name="connsiteX7" fmla="*/ 0 w 482942"/>
                <a:gd name="connsiteY7" fmla="*/ 20354 h 30887"/>
                <a:gd name="connsiteX8" fmla="*/ 0 w 482942"/>
                <a:gd name="connsiteY8" fmla="*/ 20353 h 30887"/>
                <a:gd name="connsiteX9" fmla="*/ 53468 w 482942"/>
                <a:gd name="connsiteY9" fmla="*/ 10123 h 30887"/>
                <a:gd name="connsiteX10" fmla="*/ 213946 w 482942"/>
                <a:gd name="connsiteY10" fmla="*/ 0 h 308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82942" h="30887">
                  <a:moveTo>
                    <a:pt x="213946" y="0"/>
                  </a:moveTo>
                  <a:cubicBezTo>
                    <a:pt x="268312" y="0"/>
                    <a:pt x="321873" y="3443"/>
                    <a:pt x="374424" y="10123"/>
                  </a:cubicBezTo>
                  <a:lnTo>
                    <a:pt x="482942" y="30886"/>
                  </a:lnTo>
                  <a:lnTo>
                    <a:pt x="482941" y="30887"/>
                  </a:lnTo>
                  <a:lnTo>
                    <a:pt x="374424" y="10124"/>
                  </a:lnTo>
                  <a:cubicBezTo>
                    <a:pt x="321873" y="3444"/>
                    <a:pt x="268312" y="1"/>
                    <a:pt x="213946" y="1"/>
                  </a:cubicBezTo>
                  <a:cubicBezTo>
                    <a:pt x="159581" y="1"/>
                    <a:pt x="106019" y="3444"/>
                    <a:pt x="53468" y="10124"/>
                  </a:cubicBezTo>
                  <a:lnTo>
                    <a:pt x="0" y="20354"/>
                  </a:lnTo>
                  <a:lnTo>
                    <a:pt x="0" y="20353"/>
                  </a:lnTo>
                  <a:lnTo>
                    <a:pt x="53468" y="10123"/>
                  </a:lnTo>
                  <a:cubicBezTo>
                    <a:pt x="106019" y="3443"/>
                    <a:pt x="159581" y="0"/>
                    <a:pt x="213946"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1" name="SC.DP.2">
              <a:extLst>
                <a:ext uri="{FF2B5EF4-FFF2-40B4-BE49-F238E27FC236}">
                  <a16:creationId xmlns:a16="http://schemas.microsoft.com/office/drawing/2014/main" id="{00000000-0008-0000-0800-0000BF000000}"/>
                </a:ext>
              </a:extLst>
            </xdr:cNvPr>
            <xdr:cNvSpPr/>
          </xdr:nvSpPr>
          <xdr:spPr>
            <a:xfrm>
              <a:off x="2483812" y="1910354"/>
              <a:ext cx="525318" cy="552409"/>
            </a:xfrm>
            <a:custGeom>
              <a:avLst/>
              <a:gdLst>
                <a:gd name="connsiteX0" fmla="*/ 447671 w 525318"/>
                <a:gd name="connsiteY0" fmla="*/ 0 h 552409"/>
                <a:gd name="connsiteX1" fmla="*/ 525318 w 525318"/>
                <a:gd name="connsiteY1" fmla="*/ 441990 h 552409"/>
                <a:gd name="connsiteX2" fmla="*/ 498374 w 525318"/>
                <a:gd name="connsiteY2" fmla="*/ 446102 h 552409"/>
                <a:gd name="connsiteX3" fmla="*/ 346328 w 525318"/>
                <a:gd name="connsiteY3" fmla="*/ 493300 h 552409"/>
                <a:gd name="connsiteX4" fmla="*/ 237426 w 525318"/>
                <a:gd name="connsiteY4" fmla="*/ 552409 h 552409"/>
                <a:gd name="connsiteX5" fmla="*/ 0 w 525318"/>
                <a:gd name="connsiteY5" fmla="*/ 168797 h 552409"/>
                <a:gd name="connsiteX6" fmla="*/ 61026 w 525318"/>
                <a:gd name="connsiteY6" fmla="*/ 131722 h 552409"/>
                <a:gd name="connsiteX7" fmla="*/ 346724 w 525318"/>
                <a:gd name="connsiteY7" fmla="*/ 19315 h 552409"/>
                <a:gd name="connsiteX8" fmla="*/ 447671 w 525318"/>
                <a:gd name="connsiteY8" fmla="*/ 0 h 5524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25318" h="552409">
                  <a:moveTo>
                    <a:pt x="447671" y="0"/>
                  </a:moveTo>
                  <a:lnTo>
                    <a:pt x="525318" y="441990"/>
                  </a:lnTo>
                  <a:lnTo>
                    <a:pt x="498374" y="446102"/>
                  </a:lnTo>
                  <a:cubicBezTo>
                    <a:pt x="445645" y="456892"/>
                    <a:pt x="394782" y="472806"/>
                    <a:pt x="346328" y="493300"/>
                  </a:cubicBezTo>
                  <a:lnTo>
                    <a:pt x="237426" y="552409"/>
                  </a:lnTo>
                  <a:lnTo>
                    <a:pt x="0" y="168797"/>
                  </a:lnTo>
                  <a:lnTo>
                    <a:pt x="61026" y="131722"/>
                  </a:lnTo>
                  <a:cubicBezTo>
                    <a:pt x="150293" y="83230"/>
                    <a:pt x="246075" y="45211"/>
                    <a:pt x="346724" y="19315"/>
                  </a:cubicBezTo>
                  <a:lnTo>
                    <a:pt x="44767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2" name="SC.NU.2">
              <a:extLst>
                <a:ext uri="{FF2B5EF4-FFF2-40B4-BE49-F238E27FC236}">
                  <a16:creationId xmlns:a16="http://schemas.microsoft.com/office/drawing/2014/main" id="{00000000-0008-0000-0800-0000C0000000}"/>
                </a:ext>
              </a:extLst>
            </xdr:cNvPr>
            <xdr:cNvSpPr/>
          </xdr:nvSpPr>
          <xdr:spPr>
            <a:xfrm>
              <a:off x="3320851" y="1920887"/>
              <a:ext cx="495435" cy="547013"/>
            </a:xfrm>
            <a:custGeom>
              <a:avLst/>
              <a:gdLst>
                <a:gd name="connsiteX0" fmla="*/ 93573 w 495435"/>
                <a:gd name="connsiteY0" fmla="*/ 0 h 547013"/>
                <a:gd name="connsiteX1" fmla="*/ 139472 w 495435"/>
                <a:gd name="connsiteY1" fmla="*/ 8782 h 547013"/>
                <a:gd name="connsiteX2" fmla="*/ 425169 w 495435"/>
                <a:gd name="connsiteY2" fmla="*/ 121189 h 547013"/>
                <a:gd name="connsiteX3" fmla="*/ 495435 w 495435"/>
                <a:gd name="connsiteY3" fmla="*/ 163877 h 547013"/>
                <a:gd name="connsiteX4" fmla="*/ 258232 w 495435"/>
                <a:gd name="connsiteY4" fmla="*/ 547013 h 547013"/>
                <a:gd name="connsiteX5" fmla="*/ 139867 w 495435"/>
                <a:gd name="connsiteY5" fmla="*/ 482767 h 547013"/>
                <a:gd name="connsiteX6" fmla="*/ 65448 w 495435"/>
                <a:gd name="connsiteY6" fmla="*/ 455529 h 547013"/>
                <a:gd name="connsiteX7" fmla="*/ 0 w 495435"/>
                <a:gd name="connsiteY7" fmla="*/ 438700 h 547013"/>
                <a:gd name="connsiteX8" fmla="*/ 93573 w 495435"/>
                <a:gd name="connsiteY8" fmla="*/ 0 h 5470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5435" h="547013">
                  <a:moveTo>
                    <a:pt x="93573" y="0"/>
                  </a:moveTo>
                  <a:lnTo>
                    <a:pt x="139472" y="8782"/>
                  </a:lnTo>
                  <a:cubicBezTo>
                    <a:pt x="240120" y="34678"/>
                    <a:pt x="335903" y="72697"/>
                    <a:pt x="425169" y="121189"/>
                  </a:cubicBezTo>
                  <a:lnTo>
                    <a:pt x="495435" y="163877"/>
                  </a:lnTo>
                  <a:lnTo>
                    <a:pt x="258232" y="547013"/>
                  </a:lnTo>
                  <a:lnTo>
                    <a:pt x="139867" y="482767"/>
                  </a:lnTo>
                  <a:cubicBezTo>
                    <a:pt x="115640" y="472520"/>
                    <a:pt x="90811" y="463418"/>
                    <a:pt x="65448" y="455529"/>
                  </a:cubicBezTo>
                  <a:lnTo>
                    <a:pt x="0" y="438700"/>
                  </a:lnTo>
                  <a:lnTo>
                    <a:pt x="9357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3" name="Freeform 192">
              <a:extLst>
                <a:ext uri="{FF2B5EF4-FFF2-40B4-BE49-F238E27FC236}">
                  <a16:creationId xmlns:a16="http://schemas.microsoft.com/office/drawing/2014/main" id="{00000000-0008-0000-0800-0000C1000000}"/>
                </a:ext>
              </a:extLst>
            </xdr:cNvPr>
            <xdr:cNvSpPr/>
          </xdr:nvSpPr>
          <xdr:spPr>
            <a:xfrm>
              <a:off x="3009130" y="2340000"/>
              <a:ext cx="311721" cy="19588"/>
            </a:xfrm>
            <a:custGeom>
              <a:avLst/>
              <a:gdLst>
                <a:gd name="connsiteX0" fmla="*/ 136299 w 311721"/>
                <a:gd name="connsiteY0" fmla="*/ 0 h 19588"/>
                <a:gd name="connsiteX1" fmla="*/ 299543 w 311721"/>
                <a:gd name="connsiteY1" fmla="*/ 16456 h 19588"/>
                <a:gd name="connsiteX2" fmla="*/ 311721 w 311721"/>
                <a:gd name="connsiteY2" fmla="*/ 19587 h 19588"/>
                <a:gd name="connsiteX3" fmla="*/ 311721 w 311721"/>
                <a:gd name="connsiteY3" fmla="*/ 19588 h 19588"/>
                <a:gd name="connsiteX4" fmla="*/ 299543 w 311721"/>
                <a:gd name="connsiteY4" fmla="*/ 16457 h 19588"/>
                <a:gd name="connsiteX5" fmla="*/ 136299 w 311721"/>
                <a:gd name="connsiteY5" fmla="*/ 1 h 19588"/>
                <a:gd name="connsiteX6" fmla="*/ 53481 w 311721"/>
                <a:gd name="connsiteY6" fmla="*/ 4183 h 19588"/>
                <a:gd name="connsiteX7" fmla="*/ 0 w 311721"/>
                <a:gd name="connsiteY7" fmla="*/ 12345 h 19588"/>
                <a:gd name="connsiteX8" fmla="*/ 0 w 311721"/>
                <a:gd name="connsiteY8" fmla="*/ 12344 h 19588"/>
                <a:gd name="connsiteX9" fmla="*/ 53481 w 311721"/>
                <a:gd name="connsiteY9" fmla="*/ 4182 h 19588"/>
                <a:gd name="connsiteX10" fmla="*/ 136299 w 311721"/>
                <a:gd name="connsiteY10" fmla="*/ 0 h 195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311721" h="19588">
                  <a:moveTo>
                    <a:pt x="136299" y="0"/>
                  </a:moveTo>
                  <a:cubicBezTo>
                    <a:pt x="192218" y="0"/>
                    <a:pt x="246814" y="5666"/>
                    <a:pt x="299543" y="16456"/>
                  </a:cubicBezTo>
                  <a:lnTo>
                    <a:pt x="311721" y="19587"/>
                  </a:lnTo>
                  <a:lnTo>
                    <a:pt x="311721" y="19588"/>
                  </a:lnTo>
                  <a:lnTo>
                    <a:pt x="299543" y="16457"/>
                  </a:lnTo>
                  <a:cubicBezTo>
                    <a:pt x="246814" y="5667"/>
                    <a:pt x="192218" y="1"/>
                    <a:pt x="136299" y="1"/>
                  </a:cubicBezTo>
                  <a:cubicBezTo>
                    <a:pt x="108340" y="1"/>
                    <a:pt x="80711" y="1418"/>
                    <a:pt x="53481" y="4183"/>
                  </a:cubicBezTo>
                  <a:lnTo>
                    <a:pt x="0" y="12345"/>
                  </a:lnTo>
                  <a:lnTo>
                    <a:pt x="0" y="12344"/>
                  </a:lnTo>
                  <a:lnTo>
                    <a:pt x="53481" y="4182"/>
                  </a:lnTo>
                  <a:cubicBezTo>
                    <a:pt x="80711" y="1417"/>
                    <a:pt x="108340" y="0"/>
                    <a:pt x="136299"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4" name="SC.DP.1">
              <a:extLst>
                <a:ext uri="{FF2B5EF4-FFF2-40B4-BE49-F238E27FC236}">
                  <a16:creationId xmlns:a16="http://schemas.microsoft.com/office/drawing/2014/main" id="{00000000-0008-0000-0800-0000C2000000}"/>
                </a:ext>
              </a:extLst>
            </xdr:cNvPr>
            <xdr:cNvSpPr/>
          </xdr:nvSpPr>
          <xdr:spPr>
            <a:xfrm>
              <a:off x="2721238" y="2352345"/>
              <a:ext cx="429081" cy="803690"/>
            </a:xfrm>
            <a:custGeom>
              <a:avLst/>
              <a:gdLst>
                <a:gd name="connsiteX0" fmla="*/ 287892 w 429081"/>
                <a:gd name="connsiteY0" fmla="*/ 0 h 803690"/>
                <a:gd name="connsiteX1" fmla="*/ 429081 w 429081"/>
                <a:gd name="connsiteY1" fmla="*/ 803690 h 803690"/>
                <a:gd name="connsiteX2" fmla="*/ 0 w 429081"/>
                <a:gd name="connsiteY2" fmla="*/ 110419 h 803690"/>
                <a:gd name="connsiteX3" fmla="*/ 108902 w 429081"/>
                <a:gd name="connsiteY3" fmla="*/ 51310 h 803690"/>
                <a:gd name="connsiteX4" fmla="*/ 260948 w 429081"/>
                <a:gd name="connsiteY4" fmla="*/ 4112 h 803690"/>
                <a:gd name="connsiteX5" fmla="*/ 287892 w 429081"/>
                <a:gd name="connsiteY5" fmla="*/ 0 h 8036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29081" h="803690">
                  <a:moveTo>
                    <a:pt x="287892" y="0"/>
                  </a:moveTo>
                  <a:lnTo>
                    <a:pt x="429081" y="803690"/>
                  </a:lnTo>
                  <a:lnTo>
                    <a:pt x="0" y="110419"/>
                  </a:lnTo>
                  <a:lnTo>
                    <a:pt x="108902" y="51310"/>
                  </a:lnTo>
                  <a:cubicBezTo>
                    <a:pt x="157356" y="30816"/>
                    <a:pt x="208219" y="14902"/>
                    <a:pt x="260948" y="4112"/>
                  </a:cubicBezTo>
                  <a:lnTo>
                    <a:pt x="28789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5" name="SC.NU.1">
              <a:extLst>
                <a:ext uri="{FF2B5EF4-FFF2-40B4-BE49-F238E27FC236}">
                  <a16:creationId xmlns:a16="http://schemas.microsoft.com/office/drawing/2014/main" id="{00000000-0008-0000-0800-0000C3000000}"/>
                </a:ext>
              </a:extLst>
            </xdr:cNvPr>
            <xdr:cNvSpPr/>
          </xdr:nvSpPr>
          <xdr:spPr>
            <a:xfrm>
              <a:off x="3150804" y="2359588"/>
              <a:ext cx="428279" cy="798656"/>
            </a:xfrm>
            <a:custGeom>
              <a:avLst/>
              <a:gdLst>
                <a:gd name="connsiteX0" fmla="*/ 170047 w 428279"/>
                <a:gd name="connsiteY0" fmla="*/ 0 h 798656"/>
                <a:gd name="connsiteX1" fmla="*/ 235495 w 428279"/>
                <a:gd name="connsiteY1" fmla="*/ 16829 h 798656"/>
                <a:gd name="connsiteX2" fmla="*/ 309914 w 428279"/>
                <a:gd name="connsiteY2" fmla="*/ 44067 h 798656"/>
                <a:gd name="connsiteX3" fmla="*/ 428279 w 428279"/>
                <a:gd name="connsiteY3" fmla="*/ 108313 h 798656"/>
                <a:gd name="connsiteX4" fmla="*/ 882 w 428279"/>
                <a:gd name="connsiteY4" fmla="*/ 798656 h 798656"/>
                <a:gd name="connsiteX5" fmla="*/ 0 w 428279"/>
                <a:gd name="connsiteY5" fmla="*/ 797231 h 798656"/>
                <a:gd name="connsiteX6" fmla="*/ 170047 w 428279"/>
                <a:gd name="connsiteY6" fmla="*/ 0 h 79865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8279" h="798656">
                  <a:moveTo>
                    <a:pt x="170047" y="0"/>
                  </a:moveTo>
                  <a:lnTo>
                    <a:pt x="235495" y="16829"/>
                  </a:lnTo>
                  <a:cubicBezTo>
                    <a:pt x="260858" y="24718"/>
                    <a:pt x="285687" y="33820"/>
                    <a:pt x="309914" y="44067"/>
                  </a:cubicBezTo>
                  <a:lnTo>
                    <a:pt x="428279" y="108313"/>
                  </a:lnTo>
                  <a:lnTo>
                    <a:pt x="882" y="798656"/>
                  </a:lnTo>
                  <a:lnTo>
                    <a:pt x="0" y="797231"/>
                  </a:lnTo>
                  <a:lnTo>
                    <a:pt x="17004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6" name="Freeform 195">
              <a:extLst>
                <a:ext uri="{FF2B5EF4-FFF2-40B4-BE49-F238E27FC236}">
                  <a16:creationId xmlns:a16="http://schemas.microsoft.com/office/drawing/2014/main" id="{00000000-0008-0000-0800-0000C4000000}"/>
                </a:ext>
              </a:extLst>
            </xdr:cNvPr>
            <xdr:cNvSpPr/>
          </xdr:nvSpPr>
          <xdr:spPr>
            <a:xfrm>
              <a:off x="3150319" y="3156035"/>
              <a:ext cx="485" cy="1679"/>
            </a:xfrm>
            <a:custGeom>
              <a:avLst/>
              <a:gdLst>
                <a:gd name="connsiteX0" fmla="*/ 0 w 485"/>
                <a:gd name="connsiteY0" fmla="*/ 0 h 1679"/>
                <a:gd name="connsiteX1" fmla="*/ 485 w 485"/>
                <a:gd name="connsiteY1" fmla="*/ 784 h 1679"/>
                <a:gd name="connsiteX2" fmla="*/ 295 w 485"/>
                <a:gd name="connsiteY2" fmla="*/ 1679 h 1679"/>
                <a:gd name="connsiteX3" fmla="*/ 0 w 485"/>
                <a:gd name="connsiteY3" fmla="*/ 0 h 1679"/>
              </a:gdLst>
              <a:ahLst/>
              <a:cxnLst>
                <a:cxn ang="0">
                  <a:pos x="connsiteX0" y="connsiteY0"/>
                </a:cxn>
                <a:cxn ang="0">
                  <a:pos x="connsiteX1" y="connsiteY1"/>
                </a:cxn>
                <a:cxn ang="0">
                  <a:pos x="connsiteX2" y="connsiteY2"/>
                </a:cxn>
                <a:cxn ang="0">
                  <a:pos x="connsiteX3" y="connsiteY3"/>
                </a:cxn>
              </a:cxnLst>
              <a:rect l="l" t="t" r="r" b="b"/>
              <a:pathLst>
                <a:path w="485" h="1679">
                  <a:moveTo>
                    <a:pt x="0" y="0"/>
                  </a:moveTo>
                  <a:lnTo>
                    <a:pt x="485" y="784"/>
                  </a:lnTo>
                  <a:lnTo>
                    <a:pt x="295" y="1679"/>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7" name="Freeform 196">
              <a:extLst>
                <a:ext uri="{FF2B5EF4-FFF2-40B4-BE49-F238E27FC236}">
                  <a16:creationId xmlns:a16="http://schemas.microsoft.com/office/drawing/2014/main" id="{00000000-0008-0000-0800-0000C5000000}"/>
                </a:ext>
              </a:extLst>
            </xdr:cNvPr>
            <xdr:cNvSpPr/>
          </xdr:nvSpPr>
          <xdr:spPr>
            <a:xfrm>
              <a:off x="3149878" y="3157714"/>
              <a:ext cx="1302" cy="3450"/>
            </a:xfrm>
            <a:custGeom>
              <a:avLst/>
              <a:gdLst>
                <a:gd name="connsiteX0" fmla="*/ 736 w 1302"/>
                <a:gd name="connsiteY0" fmla="*/ 0 h 3450"/>
                <a:gd name="connsiteX1" fmla="*/ 1302 w 1302"/>
                <a:gd name="connsiteY1" fmla="*/ 3222 h 3450"/>
                <a:gd name="connsiteX2" fmla="*/ 142 w 1302"/>
                <a:gd name="connsiteY2" fmla="*/ 3220 h 3450"/>
                <a:gd name="connsiteX3" fmla="*/ 0 w 1302"/>
                <a:gd name="connsiteY3" fmla="*/ 3450 h 3450"/>
                <a:gd name="connsiteX4" fmla="*/ 736 w 1302"/>
                <a:gd name="connsiteY4" fmla="*/ 0 h 345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02" h="3450">
                  <a:moveTo>
                    <a:pt x="736" y="0"/>
                  </a:moveTo>
                  <a:lnTo>
                    <a:pt x="1302" y="3222"/>
                  </a:lnTo>
                  <a:lnTo>
                    <a:pt x="142" y="3220"/>
                  </a:lnTo>
                  <a:lnTo>
                    <a:pt x="0" y="3450"/>
                  </a:lnTo>
                  <a:lnTo>
                    <a:pt x="73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8" name="EE.LF.1">
              <a:extLst>
                <a:ext uri="{FF2B5EF4-FFF2-40B4-BE49-F238E27FC236}">
                  <a16:creationId xmlns:a16="http://schemas.microsoft.com/office/drawing/2014/main" id="{00000000-0008-0000-0800-0000C6000000}"/>
                </a:ext>
              </a:extLst>
            </xdr:cNvPr>
            <xdr:cNvSpPr/>
          </xdr:nvSpPr>
          <xdr:spPr>
            <a:xfrm>
              <a:off x="3151180" y="3160936"/>
              <a:ext cx="420170" cy="785582"/>
            </a:xfrm>
            <a:custGeom>
              <a:avLst/>
              <a:gdLst>
                <a:gd name="connsiteX0" fmla="*/ 0 w 420170"/>
                <a:gd name="connsiteY0" fmla="*/ 0 h 785582"/>
                <a:gd name="connsiteX1" fmla="*/ 2174 w 420170"/>
                <a:gd name="connsiteY1" fmla="*/ 2 h 785582"/>
                <a:gd name="connsiteX2" fmla="*/ 420170 w 420170"/>
                <a:gd name="connsiteY2" fmla="*/ 675362 h 785582"/>
                <a:gd name="connsiteX3" fmla="*/ 420170 w 420170"/>
                <a:gd name="connsiteY3" fmla="*/ 675363 h 785582"/>
                <a:gd name="connsiteX4" fmla="*/ 420169 w 420170"/>
                <a:gd name="connsiteY4" fmla="*/ 675362 h 785582"/>
                <a:gd name="connsiteX5" fmla="*/ 309537 w 420170"/>
                <a:gd name="connsiteY5" fmla="*/ 735410 h 785582"/>
                <a:gd name="connsiteX6" fmla="*/ 157492 w 420170"/>
                <a:gd name="connsiteY6" fmla="*/ 782608 h 785582"/>
                <a:gd name="connsiteX7" fmla="*/ 138007 w 420170"/>
                <a:gd name="connsiteY7" fmla="*/ 785582 h 785582"/>
                <a:gd name="connsiteX8" fmla="*/ 0 w 420170"/>
                <a:gd name="connsiteY8" fmla="*/ 0 h 7855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20170" h="785582">
                  <a:moveTo>
                    <a:pt x="0" y="0"/>
                  </a:moveTo>
                  <a:lnTo>
                    <a:pt x="2174" y="2"/>
                  </a:lnTo>
                  <a:lnTo>
                    <a:pt x="420170" y="675362"/>
                  </a:lnTo>
                  <a:lnTo>
                    <a:pt x="420170" y="675363"/>
                  </a:lnTo>
                  <a:lnTo>
                    <a:pt x="420169" y="675362"/>
                  </a:lnTo>
                  <a:lnTo>
                    <a:pt x="309537" y="735410"/>
                  </a:lnTo>
                  <a:cubicBezTo>
                    <a:pt x="261084" y="755905"/>
                    <a:pt x="210221" y="771818"/>
                    <a:pt x="157492" y="782608"/>
                  </a:cubicBezTo>
                  <a:lnTo>
                    <a:pt x="138007" y="785582"/>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199" name="EE.HL.1">
              <a:extLst>
                <a:ext uri="{FF2B5EF4-FFF2-40B4-BE49-F238E27FC236}">
                  <a16:creationId xmlns:a16="http://schemas.microsoft.com/office/drawing/2014/main" id="{00000000-0008-0000-0800-0000C7000000}"/>
                </a:ext>
              </a:extLst>
            </xdr:cNvPr>
            <xdr:cNvSpPr/>
          </xdr:nvSpPr>
          <xdr:spPr>
            <a:xfrm>
              <a:off x="2728781" y="3161164"/>
              <a:ext cx="421097" cy="782500"/>
            </a:xfrm>
            <a:custGeom>
              <a:avLst/>
              <a:gdLst>
                <a:gd name="connsiteX0" fmla="*/ 421097 w 421097"/>
                <a:gd name="connsiteY0" fmla="*/ 0 h 782500"/>
                <a:gd name="connsiteX1" fmla="*/ 254192 w 421097"/>
                <a:gd name="connsiteY1" fmla="*/ 782500 h 782500"/>
                <a:gd name="connsiteX2" fmla="*/ 253405 w 421097"/>
                <a:gd name="connsiteY2" fmla="*/ 782380 h 782500"/>
                <a:gd name="connsiteX3" fmla="*/ 101359 w 421097"/>
                <a:gd name="connsiteY3" fmla="*/ 735182 h 782500"/>
                <a:gd name="connsiteX4" fmla="*/ 0 w 421097"/>
                <a:gd name="connsiteY4" fmla="*/ 680166 h 782500"/>
                <a:gd name="connsiteX5" fmla="*/ 421097 w 421097"/>
                <a:gd name="connsiteY5" fmla="*/ 0 h 7825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421097" h="782500">
                  <a:moveTo>
                    <a:pt x="421097" y="0"/>
                  </a:moveTo>
                  <a:lnTo>
                    <a:pt x="254192" y="782500"/>
                  </a:lnTo>
                  <a:lnTo>
                    <a:pt x="253405" y="782380"/>
                  </a:lnTo>
                  <a:cubicBezTo>
                    <a:pt x="200676" y="771590"/>
                    <a:pt x="149813" y="755677"/>
                    <a:pt x="101359" y="735182"/>
                  </a:cubicBezTo>
                  <a:lnTo>
                    <a:pt x="0" y="680166"/>
                  </a:lnTo>
                  <a:lnTo>
                    <a:pt x="42109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0" name="EE.LF.2">
              <a:extLst>
                <a:ext uri="{FF2B5EF4-FFF2-40B4-BE49-F238E27FC236}">
                  <a16:creationId xmlns:a16="http://schemas.microsoft.com/office/drawing/2014/main" id="{00000000-0008-0000-0800-0000C8000000}"/>
                </a:ext>
              </a:extLst>
            </xdr:cNvPr>
            <xdr:cNvSpPr/>
          </xdr:nvSpPr>
          <xdr:spPr>
            <a:xfrm>
              <a:off x="3289187" y="3836299"/>
              <a:ext cx="519538" cy="551930"/>
            </a:xfrm>
            <a:custGeom>
              <a:avLst/>
              <a:gdLst>
                <a:gd name="connsiteX0" fmla="*/ 282163 w 519538"/>
                <a:gd name="connsiteY0" fmla="*/ 0 h 551930"/>
                <a:gd name="connsiteX1" fmla="*/ 519538 w 519538"/>
                <a:gd name="connsiteY1" fmla="*/ 383531 h 551930"/>
                <a:gd name="connsiteX2" fmla="*/ 456832 w 519538"/>
                <a:gd name="connsiteY2" fmla="*/ 421626 h 551930"/>
                <a:gd name="connsiteX3" fmla="*/ 171135 w 519538"/>
                <a:gd name="connsiteY3" fmla="*/ 534033 h 551930"/>
                <a:gd name="connsiteX4" fmla="*/ 77598 w 519538"/>
                <a:gd name="connsiteY4" fmla="*/ 551930 h 551930"/>
                <a:gd name="connsiteX5" fmla="*/ 0 w 519538"/>
                <a:gd name="connsiteY5" fmla="*/ 110219 h 551930"/>
                <a:gd name="connsiteX6" fmla="*/ 19486 w 519538"/>
                <a:gd name="connsiteY6" fmla="*/ 107245 h 551930"/>
                <a:gd name="connsiteX7" fmla="*/ 171531 w 519538"/>
                <a:gd name="connsiteY7" fmla="*/ 60047 h 551930"/>
                <a:gd name="connsiteX8" fmla="*/ 282163 w 519538"/>
                <a:gd name="connsiteY8" fmla="*/ 0 h 5519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19538" h="551930">
                  <a:moveTo>
                    <a:pt x="282163" y="0"/>
                  </a:moveTo>
                  <a:lnTo>
                    <a:pt x="519538" y="383531"/>
                  </a:lnTo>
                  <a:lnTo>
                    <a:pt x="456832" y="421626"/>
                  </a:lnTo>
                  <a:cubicBezTo>
                    <a:pt x="367566" y="470119"/>
                    <a:pt x="271783" y="508137"/>
                    <a:pt x="171135" y="534033"/>
                  </a:cubicBezTo>
                  <a:lnTo>
                    <a:pt x="77598" y="551930"/>
                  </a:lnTo>
                  <a:lnTo>
                    <a:pt x="0" y="110219"/>
                  </a:lnTo>
                  <a:lnTo>
                    <a:pt x="19486" y="107245"/>
                  </a:lnTo>
                  <a:cubicBezTo>
                    <a:pt x="72215" y="96455"/>
                    <a:pt x="123078" y="80542"/>
                    <a:pt x="171531" y="60047"/>
                  </a:cubicBezTo>
                  <a:lnTo>
                    <a:pt x="28216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1" name="EE.HL.2">
              <a:extLst>
                <a:ext uri="{FF2B5EF4-FFF2-40B4-BE49-F238E27FC236}">
                  <a16:creationId xmlns:a16="http://schemas.microsoft.com/office/drawing/2014/main" id="{00000000-0008-0000-0800-0000C9000000}"/>
                </a:ext>
              </a:extLst>
            </xdr:cNvPr>
            <xdr:cNvSpPr/>
          </xdr:nvSpPr>
          <xdr:spPr>
            <a:xfrm>
              <a:off x="2491081" y="3841330"/>
              <a:ext cx="491892" cy="540295"/>
            </a:xfrm>
            <a:custGeom>
              <a:avLst/>
              <a:gdLst>
                <a:gd name="connsiteX0" fmla="*/ 237699 w 491892"/>
                <a:gd name="connsiteY0" fmla="*/ 0 h 540295"/>
                <a:gd name="connsiteX1" fmla="*/ 339058 w 491892"/>
                <a:gd name="connsiteY1" fmla="*/ 55016 h 540295"/>
                <a:gd name="connsiteX2" fmla="*/ 491104 w 491892"/>
                <a:gd name="connsiteY2" fmla="*/ 102214 h 540295"/>
                <a:gd name="connsiteX3" fmla="*/ 491892 w 491892"/>
                <a:gd name="connsiteY3" fmla="*/ 102334 h 540295"/>
                <a:gd name="connsiteX4" fmla="*/ 398477 w 491892"/>
                <a:gd name="connsiteY4" fmla="*/ 540295 h 540295"/>
                <a:gd name="connsiteX5" fmla="*/ 339455 w 491892"/>
                <a:gd name="connsiteY5" fmla="*/ 529002 h 540295"/>
                <a:gd name="connsiteX6" fmla="*/ 53757 w 491892"/>
                <a:gd name="connsiteY6" fmla="*/ 416595 h 540295"/>
                <a:gd name="connsiteX7" fmla="*/ 1 w 491892"/>
                <a:gd name="connsiteY7" fmla="*/ 383938 h 540295"/>
                <a:gd name="connsiteX8" fmla="*/ 1 w 491892"/>
                <a:gd name="connsiteY8" fmla="*/ 383939 h 540295"/>
                <a:gd name="connsiteX9" fmla="*/ 0 w 491892"/>
                <a:gd name="connsiteY9" fmla="*/ 383938 h 540295"/>
                <a:gd name="connsiteX10" fmla="*/ 237699 w 491892"/>
                <a:gd name="connsiteY10" fmla="*/ 0 h 5402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91892" h="540295">
                  <a:moveTo>
                    <a:pt x="237699" y="0"/>
                  </a:moveTo>
                  <a:lnTo>
                    <a:pt x="339058" y="55016"/>
                  </a:lnTo>
                  <a:cubicBezTo>
                    <a:pt x="387512" y="75511"/>
                    <a:pt x="438375" y="91424"/>
                    <a:pt x="491104" y="102214"/>
                  </a:cubicBezTo>
                  <a:lnTo>
                    <a:pt x="491892" y="102334"/>
                  </a:lnTo>
                  <a:lnTo>
                    <a:pt x="398477" y="540295"/>
                  </a:lnTo>
                  <a:lnTo>
                    <a:pt x="339455" y="529002"/>
                  </a:lnTo>
                  <a:cubicBezTo>
                    <a:pt x="238806" y="503106"/>
                    <a:pt x="143024" y="465088"/>
                    <a:pt x="53757" y="416595"/>
                  </a:cubicBezTo>
                  <a:lnTo>
                    <a:pt x="1" y="383938"/>
                  </a:lnTo>
                  <a:lnTo>
                    <a:pt x="1" y="383939"/>
                  </a:lnTo>
                  <a:lnTo>
                    <a:pt x="0" y="383938"/>
                  </a:lnTo>
                  <a:lnTo>
                    <a:pt x="23769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2" name="Freeform 201">
              <a:extLst>
                <a:ext uri="{FF2B5EF4-FFF2-40B4-BE49-F238E27FC236}">
                  <a16:creationId xmlns:a16="http://schemas.microsoft.com/office/drawing/2014/main" id="{00000000-0008-0000-0800-0000CA000000}"/>
                </a:ext>
              </a:extLst>
            </xdr:cNvPr>
            <xdr:cNvSpPr/>
          </xdr:nvSpPr>
          <xdr:spPr>
            <a:xfrm>
              <a:off x="2982973" y="3943664"/>
              <a:ext cx="162456" cy="16336"/>
            </a:xfrm>
            <a:custGeom>
              <a:avLst/>
              <a:gdLst>
                <a:gd name="connsiteX0" fmla="*/ 0 w 162456"/>
                <a:gd name="connsiteY0" fmla="*/ 0 h 16336"/>
                <a:gd name="connsiteX1" fmla="*/ 79638 w 162456"/>
                <a:gd name="connsiteY1" fmla="*/ 12154 h 16336"/>
                <a:gd name="connsiteX2" fmla="*/ 162456 w 162456"/>
                <a:gd name="connsiteY2" fmla="*/ 16336 h 16336"/>
                <a:gd name="connsiteX3" fmla="*/ 162455 w 162456"/>
                <a:gd name="connsiteY3" fmla="*/ 16336 h 16336"/>
                <a:gd name="connsiteX4" fmla="*/ 79637 w 162456"/>
                <a:gd name="connsiteY4" fmla="*/ 12154 h 16336"/>
                <a:gd name="connsiteX5" fmla="*/ 0 w 162456"/>
                <a:gd name="connsiteY5" fmla="*/ 0 h 16336"/>
                <a:gd name="connsiteX6" fmla="*/ 0 w 162456"/>
                <a:gd name="connsiteY6" fmla="*/ 0 h 163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62456" h="16336">
                  <a:moveTo>
                    <a:pt x="0" y="0"/>
                  </a:moveTo>
                  <a:lnTo>
                    <a:pt x="79638" y="12154"/>
                  </a:lnTo>
                  <a:lnTo>
                    <a:pt x="162456" y="16336"/>
                  </a:lnTo>
                  <a:lnTo>
                    <a:pt x="162455" y="16336"/>
                  </a:lnTo>
                  <a:cubicBezTo>
                    <a:pt x="134496" y="16336"/>
                    <a:pt x="106867" y="14920"/>
                    <a:pt x="79637" y="12154"/>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3" name="Freeform 202">
              <a:extLst>
                <a:ext uri="{FF2B5EF4-FFF2-40B4-BE49-F238E27FC236}">
                  <a16:creationId xmlns:a16="http://schemas.microsoft.com/office/drawing/2014/main" id="{00000000-0008-0000-0800-0000CB000000}"/>
                </a:ext>
              </a:extLst>
            </xdr:cNvPr>
            <xdr:cNvSpPr/>
          </xdr:nvSpPr>
          <xdr:spPr>
            <a:xfrm>
              <a:off x="3145429" y="3946518"/>
              <a:ext cx="143758" cy="13482"/>
            </a:xfrm>
            <a:custGeom>
              <a:avLst/>
              <a:gdLst>
                <a:gd name="connsiteX0" fmla="*/ 143758 w 143758"/>
                <a:gd name="connsiteY0" fmla="*/ 0 h 13482"/>
                <a:gd name="connsiteX1" fmla="*/ 143758 w 143758"/>
                <a:gd name="connsiteY1" fmla="*/ 0 h 13482"/>
                <a:gd name="connsiteX2" fmla="*/ 82818 w 143758"/>
                <a:gd name="connsiteY2" fmla="*/ 9300 h 13482"/>
                <a:gd name="connsiteX3" fmla="*/ 0 w 143758"/>
                <a:gd name="connsiteY3" fmla="*/ 13482 h 13482"/>
                <a:gd name="connsiteX4" fmla="*/ 0 w 143758"/>
                <a:gd name="connsiteY4" fmla="*/ 13482 h 13482"/>
                <a:gd name="connsiteX5" fmla="*/ 82817 w 143758"/>
                <a:gd name="connsiteY5" fmla="*/ 9300 h 13482"/>
                <a:gd name="connsiteX6" fmla="*/ 143758 w 143758"/>
                <a:gd name="connsiteY6" fmla="*/ 0 h 1348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43758" h="13482">
                  <a:moveTo>
                    <a:pt x="143758" y="0"/>
                  </a:moveTo>
                  <a:lnTo>
                    <a:pt x="143758" y="0"/>
                  </a:lnTo>
                  <a:lnTo>
                    <a:pt x="82818" y="9300"/>
                  </a:lnTo>
                  <a:cubicBezTo>
                    <a:pt x="55588" y="12066"/>
                    <a:pt x="27960" y="13482"/>
                    <a:pt x="0" y="13482"/>
                  </a:cubicBezTo>
                  <a:lnTo>
                    <a:pt x="0" y="13482"/>
                  </a:lnTo>
                  <a:lnTo>
                    <a:pt x="82817" y="9300"/>
                  </a:lnTo>
                  <a:lnTo>
                    <a:pt x="143758"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4" name="Freeform 203">
              <a:extLst>
                <a:ext uri="{FF2B5EF4-FFF2-40B4-BE49-F238E27FC236}">
                  <a16:creationId xmlns:a16="http://schemas.microsoft.com/office/drawing/2014/main" id="{00000000-0008-0000-0800-0000CC000000}"/>
                </a:ext>
              </a:extLst>
            </xdr:cNvPr>
            <xdr:cNvSpPr/>
          </xdr:nvSpPr>
          <xdr:spPr>
            <a:xfrm>
              <a:off x="2889558" y="4381625"/>
              <a:ext cx="255871" cy="28375"/>
            </a:xfrm>
            <a:custGeom>
              <a:avLst/>
              <a:gdLst>
                <a:gd name="connsiteX0" fmla="*/ 0 w 255871"/>
                <a:gd name="connsiteY0" fmla="*/ 0 h 28375"/>
                <a:gd name="connsiteX1" fmla="*/ 95393 w 255871"/>
                <a:gd name="connsiteY1" fmla="*/ 18252 h 28375"/>
                <a:gd name="connsiteX2" fmla="*/ 255871 w 255871"/>
                <a:gd name="connsiteY2" fmla="*/ 28375 h 28375"/>
                <a:gd name="connsiteX3" fmla="*/ 255870 w 255871"/>
                <a:gd name="connsiteY3" fmla="*/ 28375 h 28375"/>
                <a:gd name="connsiteX4" fmla="*/ 95392 w 255871"/>
                <a:gd name="connsiteY4" fmla="*/ 18252 h 28375"/>
                <a:gd name="connsiteX5" fmla="*/ 0 w 255871"/>
                <a:gd name="connsiteY5" fmla="*/ 0 h 28375"/>
                <a:gd name="connsiteX6" fmla="*/ 0 w 255871"/>
                <a:gd name="connsiteY6" fmla="*/ 0 h 283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55871" h="28375">
                  <a:moveTo>
                    <a:pt x="0" y="0"/>
                  </a:moveTo>
                  <a:lnTo>
                    <a:pt x="95393" y="18252"/>
                  </a:lnTo>
                  <a:lnTo>
                    <a:pt x="255871" y="28375"/>
                  </a:lnTo>
                  <a:lnTo>
                    <a:pt x="255870" y="28375"/>
                  </a:lnTo>
                  <a:cubicBezTo>
                    <a:pt x="201505" y="28375"/>
                    <a:pt x="147943" y="24932"/>
                    <a:pt x="95392" y="18252"/>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5" name="Freeform 204">
              <a:extLst>
                <a:ext uri="{FF2B5EF4-FFF2-40B4-BE49-F238E27FC236}">
                  <a16:creationId xmlns:a16="http://schemas.microsoft.com/office/drawing/2014/main" id="{00000000-0008-0000-0800-0000CD000000}"/>
                </a:ext>
              </a:extLst>
            </xdr:cNvPr>
            <xdr:cNvSpPr/>
          </xdr:nvSpPr>
          <xdr:spPr>
            <a:xfrm>
              <a:off x="3145429" y="4388229"/>
              <a:ext cx="221356" cy="21771"/>
            </a:xfrm>
            <a:custGeom>
              <a:avLst/>
              <a:gdLst>
                <a:gd name="connsiteX0" fmla="*/ 221356 w 221356"/>
                <a:gd name="connsiteY0" fmla="*/ 0 h 21771"/>
                <a:gd name="connsiteX1" fmla="*/ 221356 w 221356"/>
                <a:gd name="connsiteY1" fmla="*/ 0 h 21771"/>
                <a:gd name="connsiteX2" fmla="*/ 160478 w 221356"/>
                <a:gd name="connsiteY2" fmla="*/ 11648 h 21771"/>
                <a:gd name="connsiteX3" fmla="*/ 0 w 221356"/>
                <a:gd name="connsiteY3" fmla="*/ 21771 h 21771"/>
                <a:gd name="connsiteX4" fmla="*/ 0 w 221356"/>
                <a:gd name="connsiteY4" fmla="*/ 21771 h 21771"/>
                <a:gd name="connsiteX5" fmla="*/ 160477 w 221356"/>
                <a:gd name="connsiteY5" fmla="*/ 11648 h 21771"/>
                <a:gd name="connsiteX6" fmla="*/ 221356 w 221356"/>
                <a:gd name="connsiteY6" fmla="*/ 0 h 217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221356" h="21771">
                  <a:moveTo>
                    <a:pt x="221356" y="0"/>
                  </a:moveTo>
                  <a:lnTo>
                    <a:pt x="221356" y="0"/>
                  </a:lnTo>
                  <a:lnTo>
                    <a:pt x="160478" y="11648"/>
                  </a:lnTo>
                  <a:cubicBezTo>
                    <a:pt x="107927" y="18328"/>
                    <a:pt x="54366" y="21771"/>
                    <a:pt x="0" y="21771"/>
                  </a:cubicBezTo>
                  <a:lnTo>
                    <a:pt x="0" y="21771"/>
                  </a:lnTo>
                  <a:lnTo>
                    <a:pt x="160477" y="11648"/>
                  </a:lnTo>
                  <a:lnTo>
                    <a:pt x="22135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6" name="EE.LF.5">
              <a:extLst>
                <a:ext uri="{FF2B5EF4-FFF2-40B4-BE49-F238E27FC236}">
                  <a16:creationId xmlns:a16="http://schemas.microsoft.com/office/drawing/2014/main" id="{00000000-0008-0000-0800-0000CE000000}"/>
                </a:ext>
              </a:extLst>
            </xdr:cNvPr>
            <xdr:cNvSpPr/>
          </xdr:nvSpPr>
          <xdr:spPr>
            <a:xfrm>
              <a:off x="3522810" y="4984360"/>
              <a:ext cx="1043010" cy="823748"/>
            </a:xfrm>
            <a:custGeom>
              <a:avLst/>
              <a:gdLst>
                <a:gd name="connsiteX0" fmla="*/ 759100 w 1043010"/>
                <a:gd name="connsiteY0" fmla="*/ 0 h 823748"/>
                <a:gd name="connsiteX1" fmla="*/ 1043010 w 1043010"/>
                <a:gd name="connsiteY1" fmla="*/ 458717 h 823748"/>
                <a:gd name="connsiteX2" fmla="*/ 909599 w 1043010"/>
                <a:gd name="connsiteY2" fmla="*/ 539766 h 823748"/>
                <a:gd name="connsiteX3" fmla="*/ 133736 w 1043010"/>
                <a:gd name="connsiteY3" fmla="*/ 817330 h 823748"/>
                <a:gd name="connsiteX4" fmla="*/ 93414 w 1043010"/>
                <a:gd name="connsiteY4" fmla="*/ 823748 h 823748"/>
                <a:gd name="connsiteX5" fmla="*/ 0 w 1043010"/>
                <a:gd name="connsiteY5" fmla="*/ 292008 h 823748"/>
                <a:gd name="connsiteX6" fmla="*/ 31512 w 1043010"/>
                <a:gd name="connsiteY6" fmla="*/ 286992 h 823748"/>
                <a:gd name="connsiteX7" fmla="*/ 652203 w 1043010"/>
                <a:gd name="connsiteY7" fmla="*/ 64941 h 823748"/>
                <a:gd name="connsiteX8" fmla="*/ 759100 w 1043010"/>
                <a:gd name="connsiteY8" fmla="*/ 0 h 82374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043010" h="823748">
                  <a:moveTo>
                    <a:pt x="759100" y="0"/>
                  </a:moveTo>
                  <a:lnTo>
                    <a:pt x="1043010" y="458717"/>
                  </a:lnTo>
                  <a:lnTo>
                    <a:pt x="909599" y="539766"/>
                  </a:lnTo>
                  <a:cubicBezTo>
                    <a:pt x="670492" y="669657"/>
                    <a:pt x="409570" y="764479"/>
                    <a:pt x="133736" y="817330"/>
                  </a:cubicBezTo>
                  <a:lnTo>
                    <a:pt x="93414" y="823748"/>
                  </a:lnTo>
                  <a:lnTo>
                    <a:pt x="0" y="292008"/>
                  </a:lnTo>
                  <a:lnTo>
                    <a:pt x="31512" y="286992"/>
                  </a:lnTo>
                  <a:cubicBezTo>
                    <a:pt x="252180" y="244712"/>
                    <a:pt x="460918" y="168854"/>
                    <a:pt x="652203" y="64941"/>
                  </a:cubicBezTo>
                  <a:lnTo>
                    <a:pt x="75910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7" name="EE.HL.5">
              <a:extLst>
                <a:ext uri="{FF2B5EF4-FFF2-40B4-BE49-F238E27FC236}">
                  <a16:creationId xmlns:a16="http://schemas.microsoft.com/office/drawing/2014/main" id="{00000000-0008-0000-0800-0000CF000000}"/>
                </a:ext>
              </a:extLst>
            </xdr:cNvPr>
            <xdr:cNvSpPr/>
          </xdr:nvSpPr>
          <xdr:spPr>
            <a:xfrm>
              <a:off x="1733823" y="4989734"/>
              <a:ext cx="967637" cy="801761"/>
            </a:xfrm>
            <a:custGeom>
              <a:avLst/>
              <a:gdLst>
                <a:gd name="connsiteX0" fmla="*/ 283972 w 967637"/>
                <a:gd name="connsiteY0" fmla="*/ 0 h 801761"/>
                <a:gd name="connsiteX1" fmla="*/ 382022 w 967637"/>
                <a:gd name="connsiteY1" fmla="*/ 59567 h 801761"/>
                <a:gd name="connsiteX2" fmla="*/ 871788 w 967637"/>
                <a:gd name="connsiteY2" fmla="*/ 252264 h 801761"/>
                <a:gd name="connsiteX3" fmla="*/ 967637 w 967637"/>
                <a:gd name="connsiteY3" fmla="*/ 273754 h 801761"/>
                <a:gd name="connsiteX4" fmla="*/ 855015 w 967637"/>
                <a:gd name="connsiteY4" fmla="*/ 801761 h 801761"/>
                <a:gd name="connsiteX5" fmla="*/ 736834 w 967637"/>
                <a:gd name="connsiteY5" fmla="*/ 775264 h 801761"/>
                <a:gd name="connsiteX6" fmla="*/ 124626 w 967637"/>
                <a:gd name="connsiteY6" fmla="*/ 534392 h 801761"/>
                <a:gd name="connsiteX7" fmla="*/ 0 w 967637"/>
                <a:gd name="connsiteY7" fmla="*/ 458680 h 801761"/>
                <a:gd name="connsiteX8" fmla="*/ 283972 w 967637"/>
                <a:gd name="connsiteY8" fmla="*/ 0 h 8017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67637" h="801761">
                  <a:moveTo>
                    <a:pt x="283972" y="0"/>
                  </a:moveTo>
                  <a:lnTo>
                    <a:pt x="382022" y="59567"/>
                  </a:lnTo>
                  <a:cubicBezTo>
                    <a:pt x="535051" y="142697"/>
                    <a:pt x="699249" y="207872"/>
                    <a:pt x="871788" y="252264"/>
                  </a:cubicBezTo>
                  <a:lnTo>
                    <a:pt x="967637" y="273754"/>
                  </a:lnTo>
                  <a:lnTo>
                    <a:pt x="855015" y="801761"/>
                  </a:lnTo>
                  <a:lnTo>
                    <a:pt x="736834" y="775264"/>
                  </a:lnTo>
                  <a:cubicBezTo>
                    <a:pt x="521160" y="719773"/>
                    <a:pt x="315912" y="638305"/>
                    <a:pt x="124626" y="534392"/>
                  </a:cubicBezTo>
                  <a:lnTo>
                    <a:pt x="0" y="458680"/>
                  </a:lnTo>
                  <a:lnTo>
                    <a:pt x="28397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8" name="Freeform 207">
              <a:extLst>
                <a:ext uri="{FF2B5EF4-FFF2-40B4-BE49-F238E27FC236}">
                  <a16:creationId xmlns:a16="http://schemas.microsoft.com/office/drawing/2014/main" id="{00000000-0008-0000-0800-0000D0000000}"/>
                </a:ext>
              </a:extLst>
            </xdr:cNvPr>
            <xdr:cNvSpPr/>
          </xdr:nvSpPr>
          <xdr:spPr>
            <a:xfrm>
              <a:off x="2701460" y="5263487"/>
              <a:ext cx="821350" cy="46514"/>
            </a:xfrm>
            <a:custGeom>
              <a:avLst/>
              <a:gdLst>
                <a:gd name="connsiteX0" fmla="*/ 0 w 821350"/>
                <a:gd name="connsiteY0" fmla="*/ 0 h 46514"/>
                <a:gd name="connsiteX1" fmla="*/ 35076 w 821350"/>
                <a:gd name="connsiteY1" fmla="*/ 7864 h 46514"/>
                <a:gd name="connsiteX2" fmla="*/ 443969 w 821350"/>
                <a:gd name="connsiteY2" fmla="*/ 46513 h 46514"/>
                <a:gd name="connsiteX3" fmla="*/ 719074 w 821350"/>
                <a:gd name="connsiteY3" fmla="*/ 29159 h 46514"/>
                <a:gd name="connsiteX4" fmla="*/ 821350 w 821350"/>
                <a:gd name="connsiteY4" fmla="*/ 12880 h 46514"/>
                <a:gd name="connsiteX5" fmla="*/ 821350 w 821350"/>
                <a:gd name="connsiteY5" fmla="*/ 12881 h 46514"/>
                <a:gd name="connsiteX6" fmla="*/ 719074 w 821350"/>
                <a:gd name="connsiteY6" fmla="*/ 29160 h 46514"/>
                <a:gd name="connsiteX7" fmla="*/ 443969 w 821350"/>
                <a:gd name="connsiteY7" fmla="*/ 46514 h 46514"/>
                <a:gd name="connsiteX8" fmla="*/ 35076 w 821350"/>
                <a:gd name="connsiteY8" fmla="*/ 7865 h 46514"/>
                <a:gd name="connsiteX9" fmla="*/ 0 w 821350"/>
                <a:gd name="connsiteY9" fmla="*/ 1 h 46514"/>
                <a:gd name="connsiteX10" fmla="*/ 0 w 821350"/>
                <a:gd name="connsiteY10" fmla="*/ 0 h 465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1350" h="46514">
                  <a:moveTo>
                    <a:pt x="0" y="0"/>
                  </a:moveTo>
                  <a:lnTo>
                    <a:pt x="35076" y="7864"/>
                  </a:lnTo>
                  <a:cubicBezTo>
                    <a:pt x="167477" y="33233"/>
                    <a:pt x="304172" y="46513"/>
                    <a:pt x="443969" y="46513"/>
                  </a:cubicBezTo>
                  <a:cubicBezTo>
                    <a:pt x="537167" y="46513"/>
                    <a:pt x="628987" y="40611"/>
                    <a:pt x="719074" y="29159"/>
                  </a:cubicBezTo>
                  <a:lnTo>
                    <a:pt x="821350" y="12880"/>
                  </a:lnTo>
                  <a:lnTo>
                    <a:pt x="821350" y="12881"/>
                  </a:lnTo>
                  <a:lnTo>
                    <a:pt x="719074" y="29160"/>
                  </a:lnTo>
                  <a:cubicBezTo>
                    <a:pt x="628987" y="40612"/>
                    <a:pt x="537167" y="46514"/>
                    <a:pt x="443969" y="46514"/>
                  </a:cubicBezTo>
                  <a:cubicBezTo>
                    <a:pt x="304172" y="46514"/>
                    <a:pt x="167477" y="33234"/>
                    <a:pt x="35076" y="7865"/>
                  </a:cubicBezTo>
                  <a:lnTo>
                    <a:pt x="0" y="1"/>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09" name="SC.DA.5">
              <a:extLst>
                <a:ext uri="{FF2B5EF4-FFF2-40B4-BE49-F238E27FC236}">
                  <a16:creationId xmlns:a16="http://schemas.microsoft.com/office/drawing/2014/main" id="{00000000-0008-0000-0800-0000D1000000}"/>
                </a:ext>
              </a:extLst>
            </xdr:cNvPr>
            <xdr:cNvSpPr/>
          </xdr:nvSpPr>
          <xdr:spPr>
            <a:xfrm>
              <a:off x="2682086" y="450001"/>
              <a:ext cx="1032970" cy="589435"/>
            </a:xfrm>
            <a:custGeom>
              <a:avLst/>
              <a:gdLst>
                <a:gd name="connsiteX0" fmla="*/ 463343 w 1032970"/>
                <a:gd name="connsiteY0" fmla="*/ 0 h 589435"/>
                <a:gd name="connsiteX1" fmla="*/ 974460 w 1032970"/>
                <a:gd name="connsiteY1" fmla="*/ 48311 h 589435"/>
                <a:gd name="connsiteX2" fmla="*/ 1032970 w 1032970"/>
                <a:gd name="connsiteY2" fmla="*/ 61429 h 589435"/>
                <a:gd name="connsiteX3" fmla="*/ 920349 w 1032970"/>
                <a:gd name="connsiteY3" fmla="*/ 589435 h 589435"/>
                <a:gd name="connsiteX4" fmla="*/ 872235 w 1032970"/>
                <a:gd name="connsiteY4" fmla="*/ 578648 h 589435"/>
                <a:gd name="connsiteX5" fmla="*/ 463342 w 1032970"/>
                <a:gd name="connsiteY5" fmla="*/ 539999 h 589435"/>
                <a:gd name="connsiteX6" fmla="*/ 188237 w 1032970"/>
                <a:gd name="connsiteY6" fmla="*/ 557353 h 589435"/>
                <a:gd name="connsiteX7" fmla="*/ 93413 w 1032970"/>
                <a:gd name="connsiteY7" fmla="*/ 572446 h 589435"/>
                <a:gd name="connsiteX8" fmla="*/ 0 w 1032970"/>
                <a:gd name="connsiteY8" fmla="*/ 40707 h 589435"/>
                <a:gd name="connsiteX9" fmla="*/ 119462 w 1032970"/>
                <a:gd name="connsiteY9" fmla="*/ 21693 h 589435"/>
                <a:gd name="connsiteX10" fmla="*/ 463343 w 1032970"/>
                <a:gd name="connsiteY10" fmla="*/ 0 h 5894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32970" h="589435">
                  <a:moveTo>
                    <a:pt x="463343" y="0"/>
                  </a:moveTo>
                  <a:cubicBezTo>
                    <a:pt x="638090" y="0"/>
                    <a:pt x="808959" y="16601"/>
                    <a:pt x="974460" y="48311"/>
                  </a:cubicBezTo>
                  <a:lnTo>
                    <a:pt x="1032970" y="61429"/>
                  </a:lnTo>
                  <a:lnTo>
                    <a:pt x="920349" y="589435"/>
                  </a:lnTo>
                  <a:lnTo>
                    <a:pt x="872235" y="578648"/>
                  </a:lnTo>
                  <a:cubicBezTo>
                    <a:pt x="739834" y="553280"/>
                    <a:pt x="603139" y="539999"/>
                    <a:pt x="463342" y="539999"/>
                  </a:cubicBezTo>
                  <a:cubicBezTo>
                    <a:pt x="370144" y="539999"/>
                    <a:pt x="278325" y="545902"/>
                    <a:pt x="188237" y="557353"/>
                  </a:cubicBezTo>
                  <a:lnTo>
                    <a:pt x="93413" y="572446"/>
                  </a:lnTo>
                  <a:lnTo>
                    <a:pt x="0" y="40707"/>
                  </a:lnTo>
                  <a:lnTo>
                    <a:pt x="119462" y="21693"/>
                  </a:lnTo>
                  <a:cubicBezTo>
                    <a:pt x="232071" y="7378"/>
                    <a:pt x="346846" y="0"/>
                    <a:pt x="463343"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0" name="SC.DA.4">
              <a:extLst>
                <a:ext uri="{FF2B5EF4-FFF2-40B4-BE49-F238E27FC236}">
                  <a16:creationId xmlns:a16="http://schemas.microsoft.com/office/drawing/2014/main" id="{00000000-0008-0000-0800-0000D2000000}"/>
                </a:ext>
              </a:extLst>
            </xdr:cNvPr>
            <xdr:cNvSpPr/>
          </xdr:nvSpPr>
          <xdr:spPr>
            <a:xfrm>
              <a:off x="2775500" y="990001"/>
              <a:ext cx="826934" cy="491468"/>
            </a:xfrm>
            <a:custGeom>
              <a:avLst/>
              <a:gdLst>
                <a:gd name="connsiteX0" fmla="*/ 369929 w 826934"/>
                <a:gd name="connsiteY0" fmla="*/ 0 h 491468"/>
                <a:gd name="connsiteX1" fmla="*/ 778822 w 826934"/>
                <a:gd name="connsiteY1" fmla="*/ 38649 h 491468"/>
                <a:gd name="connsiteX2" fmla="*/ 826934 w 826934"/>
                <a:gd name="connsiteY2" fmla="*/ 49436 h 491468"/>
                <a:gd name="connsiteX3" fmla="*/ 732651 w 826934"/>
                <a:gd name="connsiteY3" fmla="*/ 491468 h 491468"/>
                <a:gd name="connsiteX4" fmla="*/ 587719 w 826934"/>
                <a:gd name="connsiteY4" fmla="*/ 463738 h 491468"/>
                <a:gd name="connsiteX5" fmla="*/ 369928 w 826934"/>
                <a:gd name="connsiteY5" fmla="*/ 449999 h 491468"/>
                <a:gd name="connsiteX6" fmla="*/ 152137 w 826934"/>
                <a:gd name="connsiteY6" fmla="*/ 463738 h 491468"/>
                <a:gd name="connsiteX7" fmla="*/ 78250 w 826934"/>
                <a:gd name="connsiteY7" fmla="*/ 477875 h 491468"/>
                <a:gd name="connsiteX8" fmla="*/ 0 w 826934"/>
                <a:gd name="connsiteY8" fmla="*/ 32447 h 491468"/>
                <a:gd name="connsiteX9" fmla="*/ 94824 w 826934"/>
                <a:gd name="connsiteY9" fmla="*/ 17354 h 491468"/>
                <a:gd name="connsiteX10" fmla="*/ 369929 w 826934"/>
                <a:gd name="connsiteY10" fmla="*/ 0 h 491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6934" h="491468">
                  <a:moveTo>
                    <a:pt x="369929" y="0"/>
                  </a:moveTo>
                  <a:cubicBezTo>
                    <a:pt x="509726" y="0"/>
                    <a:pt x="646421" y="13281"/>
                    <a:pt x="778822" y="38649"/>
                  </a:cubicBezTo>
                  <a:lnTo>
                    <a:pt x="826934" y="49436"/>
                  </a:lnTo>
                  <a:lnTo>
                    <a:pt x="732651" y="491468"/>
                  </a:lnTo>
                  <a:lnTo>
                    <a:pt x="587719" y="463738"/>
                  </a:lnTo>
                  <a:cubicBezTo>
                    <a:pt x="516400" y="454672"/>
                    <a:pt x="443710" y="449999"/>
                    <a:pt x="369928" y="449999"/>
                  </a:cubicBezTo>
                  <a:cubicBezTo>
                    <a:pt x="296146" y="449999"/>
                    <a:pt x="223456" y="454672"/>
                    <a:pt x="152137" y="463738"/>
                  </a:cubicBezTo>
                  <a:lnTo>
                    <a:pt x="78250" y="477875"/>
                  </a:lnTo>
                  <a:lnTo>
                    <a:pt x="0" y="32447"/>
                  </a:lnTo>
                  <a:lnTo>
                    <a:pt x="94824" y="17354"/>
                  </a:lnTo>
                  <a:cubicBezTo>
                    <a:pt x="184912" y="5903"/>
                    <a:pt x="276731" y="0"/>
                    <a:pt x="369929"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1" name="Freeform 210">
              <a:extLst>
                <a:ext uri="{FF2B5EF4-FFF2-40B4-BE49-F238E27FC236}">
                  <a16:creationId xmlns:a16="http://schemas.microsoft.com/office/drawing/2014/main" id="{00000000-0008-0000-0800-0000D3000000}"/>
                </a:ext>
              </a:extLst>
            </xdr:cNvPr>
            <xdr:cNvSpPr/>
          </xdr:nvSpPr>
          <xdr:spPr>
            <a:xfrm>
              <a:off x="2010627" y="1022447"/>
              <a:ext cx="764873" cy="292175"/>
            </a:xfrm>
            <a:custGeom>
              <a:avLst/>
              <a:gdLst>
                <a:gd name="connsiteX0" fmla="*/ 764872 w 764873"/>
                <a:gd name="connsiteY0" fmla="*/ 0 h 292175"/>
                <a:gd name="connsiteX1" fmla="*/ 764873 w 764873"/>
                <a:gd name="connsiteY1" fmla="*/ 1 h 292175"/>
                <a:gd name="connsiteX2" fmla="*/ 725909 w 764873"/>
                <a:gd name="connsiteY2" fmla="*/ 6203 h 292175"/>
                <a:gd name="connsiteX3" fmla="*/ 105218 w 764873"/>
                <a:gd name="connsiteY3" fmla="*/ 228254 h 292175"/>
                <a:gd name="connsiteX4" fmla="*/ 0 w 764873"/>
                <a:gd name="connsiteY4" fmla="*/ 292175 h 292175"/>
                <a:gd name="connsiteX5" fmla="*/ 0 w 764873"/>
                <a:gd name="connsiteY5" fmla="*/ 292174 h 292175"/>
                <a:gd name="connsiteX6" fmla="*/ 105217 w 764873"/>
                <a:gd name="connsiteY6" fmla="*/ 228253 h 292175"/>
                <a:gd name="connsiteX7" fmla="*/ 725908 w 764873"/>
                <a:gd name="connsiteY7" fmla="*/ 6202 h 292175"/>
                <a:gd name="connsiteX8" fmla="*/ 764872 w 764873"/>
                <a:gd name="connsiteY8" fmla="*/ 0 h 29217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64873" h="292175">
                  <a:moveTo>
                    <a:pt x="764872" y="0"/>
                  </a:moveTo>
                  <a:lnTo>
                    <a:pt x="764873" y="1"/>
                  </a:lnTo>
                  <a:lnTo>
                    <a:pt x="725909" y="6203"/>
                  </a:lnTo>
                  <a:cubicBezTo>
                    <a:pt x="505242" y="48484"/>
                    <a:pt x="296504" y="124342"/>
                    <a:pt x="105218" y="228254"/>
                  </a:cubicBezTo>
                  <a:lnTo>
                    <a:pt x="0" y="292175"/>
                  </a:lnTo>
                  <a:lnTo>
                    <a:pt x="0" y="292174"/>
                  </a:lnTo>
                  <a:lnTo>
                    <a:pt x="105217" y="228253"/>
                  </a:lnTo>
                  <a:cubicBezTo>
                    <a:pt x="296503" y="124341"/>
                    <a:pt x="505241" y="48483"/>
                    <a:pt x="725908" y="6202"/>
                  </a:cubicBezTo>
                  <a:lnTo>
                    <a:pt x="76487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2" name="Freeform 211">
              <a:extLst>
                <a:ext uri="{FF2B5EF4-FFF2-40B4-BE49-F238E27FC236}">
                  <a16:creationId xmlns:a16="http://schemas.microsoft.com/office/drawing/2014/main" id="{00000000-0008-0000-0800-0000D4000000}"/>
                </a:ext>
              </a:extLst>
            </xdr:cNvPr>
            <xdr:cNvSpPr/>
          </xdr:nvSpPr>
          <xdr:spPr>
            <a:xfrm>
              <a:off x="3602434" y="1039436"/>
              <a:ext cx="687138" cy="280861"/>
            </a:xfrm>
            <a:custGeom>
              <a:avLst/>
              <a:gdLst>
                <a:gd name="connsiteX0" fmla="*/ 1 w 687138"/>
                <a:gd name="connsiteY0" fmla="*/ 0 h 280861"/>
                <a:gd name="connsiteX1" fmla="*/ 82812 w 687138"/>
                <a:gd name="connsiteY1" fmla="*/ 18566 h 280861"/>
                <a:gd name="connsiteX2" fmla="*/ 572578 w 687138"/>
                <a:gd name="connsiteY2" fmla="*/ 211264 h 280861"/>
                <a:gd name="connsiteX3" fmla="*/ 687138 w 687138"/>
                <a:gd name="connsiteY3" fmla="*/ 280861 h 280861"/>
                <a:gd name="connsiteX4" fmla="*/ 687138 w 687138"/>
                <a:gd name="connsiteY4" fmla="*/ 280861 h 280861"/>
                <a:gd name="connsiteX5" fmla="*/ 572579 w 687138"/>
                <a:gd name="connsiteY5" fmla="*/ 211265 h 280861"/>
                <a:gd name="connsiteX6" fmla="*/ 82813 w 687138"/>
                <a:gd name="connsiteY6" fmla="*/ 18568 h 280861"/>
                <a:gd name="connsiteX7" fmla="*/ 0 w 687138"/>
                <a:gd name="connsiteY7" fmla="*/ 1 h 280861"/>
                <a:gd name="connsiteX8" fmla="*/ 1 w 687138"/>
                <a:gd name="connsiteY8" fmla="*/ 0 h 28086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87138" h="280861">
                  <a:moveTo>
                    <a:pt x="1" y="0"/>
                  </a:moveTo>
                  <a:lnTo>
                    <a:pt x="82812" y="18566"/>
                  </a:lnTo>
                  <a:cubicBezTo>
                    <a:pt x="255352" y="62959"/>
                    <a:pt x="419550" y="128134"/>
                    <a:pt x="572578" y="211264"/>
                  </a:cubicBezTo>
                  <a:lnTo>
                    <a:pt x="687138" y="280861"/>
                  </a:lnTo>
                  <a:lnTo>
                    <a:pt x="687138" y="280861"/>
                  </a:lnTo>
                  <a:lnTo>
                    <a:pt x="572579" y="211265"/>
                  </a:lnTo>
                  <a:cubicBezTo>
                    <a:pt x="419551" y="128135"/>
                    <a:pt x="255353" y="62960"/>
                    <a:pt x="82813" y="18568"/>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3" name="SC.DA.3">
              <a:extLst>
                <a:ext uri="{FF2B5EF4-FFF2-40B4-BE49-F238E27FC236}">
                  <a16:creationId xmlns:a16="http://schemas.microsoft.com/office/drawing/2014/main" id="{00000000-0008-0000-0800-0000D5000000}"/>
                </a:ext>
              </a:extLst>
            </xdr:cNvPr>
            <xdr:cNvSpPr/>
          </xdr:nvSpPr>
          <xdr:spPr>
            <a:xfrm>
              <a:off x="2853751" y="1440001"/>
              <a:ext cx="654400" cy="480885"/>
            </a:xfrm>
            <a:custGeom>
              <a:avLst/>
              <a:gdLst>
                <a:gd name="connsiteX0" fmla="*/ 291678 w 654400"/>
                <a:gd name="connsiteY0" fmla="*/ 0 h 480885"/>
                <a:gd name="connsiteX1" fmla="*/ 509469 w 654400"/>
                <a:gd name="connsiteY1" fmla="*/ 13739 h 480885"/>
                <a:gd name="connsiteX2" fmla="*/ 654400 w 654400"/>
                <a:gd name="connsiteY2" fmla="*/ 41469 h 480885"/>
                <a:gd name="connsiteX3" fmla="*/ 560674 w 654400"/>
                <a:gd name="connsiteY3" fmla="*/ 480885 h 480885"/>
                <a:gd name="connsiteX4" fmla="*/ 452156 w 654400"/>
                <a:gd name="connsiteY4" fmla="*/ 460122 h 480885"/>
                <a:gd name="connsiteX5" fmla="*/ 291678 w 654400"/>
                <a:gd name="connsiteY5" fmla="*/ 449999 h 480885"/>
                <a:gd name="connsiteX6" fmla="*/ 131200 w 654400"/>
                <a:gd name="connsiteY6" fmla="*/ 460122 h 480885"/>
                <a:gd name="connsiteX7" fmla="*/ 77732 w 654400"/>
                <a:gd name="connsiteY7" fmla="*/ 470352 h 480885"/>
                <a:gd name="connsiteX8" fmla="*/ 0 w 654400"/>
                <a:gd name="connsiteY8" fmla="*/ 27876 h 480885"/>
                <a:gd name="connsiteX9" fmla="*/ 73887 w 654400"/>
                <a:gd name="connsiteY9" fmla="*/ 13739 h 480885"/>
                <a:gd name="connsiteX10" fmla="*/ 291678 w 654400"/>
                <a:gd name="connsiteY10" fmla="*/ 0 h 4808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4400" h="480885">
                  <a:moveTo>
                    <a:pt x="291678" y="0"/>
                  </a:moveTo>
                  <a:cubicBezTo>
                    <a:pt x="365460" y="0"/>
                    <a:pt x="438150" y="4673"/>
                    <a:pt x="509469" y="13739"/>
                  </a:cubicBezTo>
                  <a:lnTo>
                    <a:pt x="654400" y="41469"/>
                  </a:lnTo>
                  <a:lnTo>
                    <a:pt x="560674" y="480885"/>
                  </a:lnTo>
                  <a:lnTo>
                    <a:pt x="452156" y="460122"/>
                  </a:lnTo>
                  <a:cubicBezTo>
                    <a:pt x="399605" y="453442"/>
                    <a:pt x="346044" y="449999"/>
                    <a:pt x="291678" y="449999"/>
                  </a:cubicBezTo>
                  <a:cubicBezTo>
                    <a:pt x="237313" y="449999"/>
                    <a:pt x="183751" y="453442"/>
                    <a:pt x="131200" y="460122"/>
                  </a:cubicBezTo>
                  <a:lnTo>
                    <a:pt x="77732" y="470352"/>
                  </a:lnTo>
                  <a:lnTo>
                    <a:pt x="0" y="27876"/>
                  </a:lnTo>
                  <a:lnTo>
                    <a:pt x="73887" y="13739"/>
                  </a:lnTo>
                  <a:cubicBezTo>
                    <a:pt x="145206" y="4673"/>
                    <a:pt x="217896" y="0"/>
                    <a:pt x="291678"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4" name="SC.DA.2">
              <a:extLst>
                <a:ext uri="{FF2B5EF4-FFF2-40B4-BE49-F238E27FC236}">
                  <a16:creationId xmlns:a16="http://schemas.microsoft.com/office/drawing/2014/main" id="{00000000-0008-0000-0800-0000D6000000}"/>
                </a:ext>
              </a:extLst>
            </xdr:cNvPr>
            <xdr:cNvSpPr/>
          </xdr:nvSpPr>
          <xdr:spPr>
            <a:xfrm>
              <a:off x="2931483" y="1890001"/>
              <a:ext cx="482941" cy="469586"/>
            </a:xfrm>
            <a:custGeom>
              <a:avLst/>
              <a:gdLst>
                <a:gd name="connsiteX0" fmla="*/ 213946 w 482941"/>
                <a:gd name="connsiteY0" fmla="*/ 0 h 469586"/>
                <a:gd name="connsiteX1" fmla="*/ 374424 w 482941"/>
                <a:gd name="connsiteY1" fmla="*/ 10123 h 469586"/>
                <a:gd name="connsiteX2" fmla="*/ 482941 w 482941"/>
                <a:gd name="connsiteY2" fmla="*/ 30886 h 469586"/>
                <a:gd name="connsiteX3" fmla="*/ 389368 w 482941"/>
                <a:gd name="connsiteY3" fmla="*/ 469586 h 469586"/>
                <a:gd name="connsiteX4" fmla="*/ 377190 w 482941"/>
                <a:gd name="connsiteY4" fmla="*/ 466455 h 469586"/>
                <a:gd name="connsiteX5" fmla="*/ 213946 w 482941"/>
                <a:gd name="connsiteY5" fmla="*/ 449999 h 469586"/>
                <a:gd name="connsiteX6" fmla="*/ 131128 w 482941"/>
                <a:gd name="connsiteY6" fmla="*/ 454181 h 469586"/>
                <a:gd name="connsiteX7" fmla="*/ 77647 w 482941"/>
                <a:gd name="connsiteY7" fmla="*/ 462343 h 469586"/>
                <a:gd name="connsiteX8" fmla="*/ 0 w 482941"/>
                <a:gd name="connsiteY8" fmla="*/ 20353 h 469586"/>
                <a:gd name="connsiteX9" fmla="*/ 53468 w 482941"/>
                <a:gd name="connsiteY9" fmla="*/ 10123 h 469586"/>
                <a:gd name="connsiteX10" fmla="*/ 213946 w 482941"/>
                <a:gd name="connsiteY10" fmla="*/ 0 h 4695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82941" h="469586">
                  <a:moveTo>
                    <a:pt x="213946" y="0"/>
                  </a:moveTo>
                  <a:cubicBezTo>
                    <a:pt x="268312" y="0"/>
                    <a:pt x="321873" y="3443"/>
                    <a:pt x="374424" y="10123"/>
                  </a:cubicBezTo>
                  <a:lnTo>
                    <a:pt x="482941" y="30886"/>
                  </a:lnTo>
                  <a:lnTo>
                    <a:pt x="389368" y="469586"/>
                  </a:lnTo>
                  <a:lnTo>
                    <a:pt x="377190" y="466455"/>
                  </a:lnTo>
                  <a:cubicBezTo>
                    <a:pt x="324461" y="455665"/>
                    <a:pt x="269865" y="449999"/>
                    <a:pt x="213946" y="449999"/>
                  </a:cubicBezTo>
                  <a:cubicBezTo>
                    <a:pt x="185987" y="449999"/>
                    <a:pt x="158358" y="451416"/>
                    <a:pt x="131128" y="454181"/>
                  </a:cubicBezTo>
                  <a:lnTo>
                    <a:pt x="77647" y="462343"/>
                  </a:lnTo>
                  <a:lnTo>
                    <a:pt x="0" y="20353"/>
                  </a:lnTo>
                  <a:lnTo>
                    <a:pt x="53468" y="10123"/>
                  </a:lnTo>
                  <a:cubicBezTo>
                    <a:pt x="106019" y="3443"/>
                    <a:pt x="159581" y="0"/>
                    <a:pt x="213946"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5" name="Freeform 214">
              <a:extLst>
                <a:ext uri="{FF2B5EF4-FFF2-40B4-BE49-F238E27FC236}">
                  <a16:creationId xmlns:a16="http://schemas.microsoft.com/office/drawing/2014/main" id="{00000000-0008-0000-0800-0000D7000000}"/>
                </a:ext>
              </a:extLst>
            </xdr:cNvPr>
            <xdr:cNvSpPr/>
          </xdr:nvSpPr>
          <xdr:spPr>
            <a:xfrm>
              <a:off x="2483811" y="1910353"/>
              <a:ext cx="447672" cy="168798"/>
            </a:xfrm>
            <a:custGeom>
              <a:avLst/>
              <a:gdLst>
                <a:gd name="connsiteX0" fmla="*/ 447672 w 447672"/>
                <a:gd name="connsiteY0" fmla="*/ 0 h 168798"/>
                <a:gd name="connsiteX1" fmla="*/ 447672 w 447672"/>
                <a:gd name="connsiteY1" fmla="*/ 1 h 168798"/>
                <a:gd name="connsiteX2" fmla="*/ 346725 w 447672"/>
                <a:gd name="connsiteY2" fmla="*/ 19316 h 168798"/>
                <a:gd name="connsiteX3" fmla="*/ 61027 w 447672"/>
                <a:gd name="connsiteY3" fmla="*/ 131723 h 168798"/>
                <a:gd name="connsiteX4" fmla="*/ 1 w 447672"/>
                <a:gd name="connsiteY4" fmla="*/ 168798 h 168798"/>
                <a:gd name="connsiteX5" fmla="*/ 0 w 447672"/>
                <a:gd name="connsiteY5" fmla="*/ 168797 h 168798"/>
                <a:gd name="connsiteX6" fmla="*/ 61027 w 447672"/>
                <a:gd name="connsiteY6" fmla="*/ 131722 h 168798"/>
                <a:gd name="connsiteX7" fmla="*/ 346725 w 447672"/>
                <a:gd name="connsiteY7" fmla="*/ 19315 h 168798"/>
                <a:gd name="connsiteX8" fmla="*/ 447672 w 447672"/>
                <a:gd name="connsiteY8" fmla="*/ 0 h 1687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47672" h="168798">
                  <a:moveTo>
                    <a:pt x="447672" y="0"/>
                  </a:moveTo>
                  <a:lnTo>
                    <a:pt x="447672" y="1"/>
                  </a:lnTo>
                  <a:lnTo>
                    <a:pt x="346725" y="19316"/>
                  </a:lnTo>
                  <a:cubicBezTo>
                    <a:pt x="246076" y="45212"/>
                    <a:pt x="150294" y="83231"/>
                    <a:pt x="61027" y="131723"/>
                  </a:cubicBezTo>
                  <a:lnTo>
                    <a:pt x="1" y="168798"/>
                  </a:lnTo>
                  <a:lnTo>
                    <a:pt x="0" y="168797"/>
                  </a:lnTo>
                  <a:lnTo>
                    <a:pt x="61027" y="131722"/>
                  </a:lnTo>
                  <a:cubicBezTo>
                    <a:pt x="150294" y="83230"/>
                    <a:pt x="246076" y="45211"/>
                    <a:pt x="346725" y="19315"/>
                  </a:cubicBezTo>
                  <a:lnTo>
                    <a:pt x="44767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6" name="Freeform 215">
              <a:extLst>
                <a:ext uri="{FF2B5EF4-FFF2-40B4-BE49-F238E27FC236}">
                  <a16:creationId xmlns:a16="http://schemas.microsoft.com/office/drawing/2014/main" id="{00000000-0008-0000-0800-0000D8000000}"/>
                </a:ext>
              </a:extLst>
            </xdr:cNvPr>
            <xdr:cNvSpPr/>
          </xdr:nvSpPr>
          <xdr:spPr>
            <a:xfrm>
              <a:off x="3414424" y="1920886"/>
              <a:ext cx="401862" cy="163878"/>
            </a:xfrm>
            <a:custGeom>
              <a:avLst/>
              <a:gdLst>
                <a:gd name="connsiteX0" fmla="*/ 1 w 401862"/>
                <a:gd name="connsiteY0" fmla="*/ 0 h 163878"/>
                <a:gd name="connsiteX1" fmla="*/ 45899 w 401862"/>
                <a:gd name="connsiteY1" fmla="*/ 8782 h 163878"/>
                <a:gd name="connsiteX2" fmla="*/ 331596 w 401862"/>
                <a:gd name="connsiteY2" fmla="*/ 121189 h 163878"/>
                <a:gd name="connsiteX3" fmla="*/ 401862 w 401862"/>
                <a:gd name="connsiteY3" fmla="*/ 163877 h 163878"/>
                <a:gd name="connsiteX4" fmla="*/ 401862 w 401862"/>
                <a:gd name="connsiteY4" fmla="*/ 163878 h 163878"/>
                <a:gd name="connsiteX5" fmla="*/ 331596 w 401862"/>
                <a:gd name="connsiteY5" fmla="*/ 121190 h 163878"/>
                <a:gd name="connsiteX6" fmla="*/ 45899 w 401862"/>
                <a:gd name="connsiteY6" fmla="*/ 8783 h 163878"/>
                <a:gd name="connsiteX7" fmla="*/ 0 w 401862"/>
                <a:gd name="connsiteY7" fmla="*/ 1 h 163878"/>
                <a:gd name="connsiteX8" fmla="*/ 1 w 401862"/>
                <a:gd name="connsiteY8" fmla="*/ 0 h 16387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01862" h="163878">
                  <a:moveTo>
                    <a:pt x="1" y="0"/>
                  </a:moveTo>
                  <a:lnTo>
                    <a:pt x="45899" y="8782"/>
                  </a:lnTo>
                  <a:cubicBezTo>
                    <a:pt x="146547" y="34678"/>
                    <a:pt x="242330" y="72697"/>
                    <a:pt x="331596" y="121189"/>
                  </a:cubicBezTo>
                  <a:lnTo>
                    <a:pt x="401862" y="163877"/>
                  </a:lnTo>
                  <a:lnTo>
                    <a:pt x="401862" y="163878"/>
                  </a:lnTo>
                  <a:lnTo>
                    <a:pt x="331596" y="121190"/>
                  </a:lnTo>
                  <a:cubicBezTo>
                    <a:pt x="242330" y="72698"/>
                    <a:pt x="146547" y="34679"/>
                    <a:pt x="45899" y="8783"/>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7" name="SC.DA.1">
              <a:extLst>
                <a:ext uri="{FF2B5EF4-FFF2-40B4-BE49-F238E27FC236}">
                  <a16:creationId xmlns:a16="http://schemas.microsoft.com/office/drawing/2014/main" id="{00000000-0008-0000-0800-0000D9000000}"/>
                </a:ext>
              </a:extLst>
            </xdr:cNvPr>
            <xdr:cNvSpPr/>
          </xdr:nvSpPr>
          <xdr:spPr>
            <a:xfrm>
              <a:off x="3009130" y="2340001"/>
              <a:ext cx="311721" cy="816818"/>
            </a:xfrm>
            <a:custGeom>
              <a:avLst/>
              <a:gdLst>
                <a:gd name="connsiteX0" fmla="*/ 136299 w 311721"/>
                <a:gd name="connsiteY0" fmla="*/ 0 h 816818"/>
                <a:gd name="connsiteX1" fmla="*/ 299543 w 311721"/>
                <a:gd name="connsiteY1" fmla="*/ 16456 h 816818"/>
                <a:gd name="connsiteX2" fmla="*/ 311721 w 311721"/>
                <a:gd name="connsiteY2" fmla="*/ 19587 h 816818"/>
                <a:gd name="connsiteX3" fmla="*/ 141674 w 311721"/>
                <a:gd name="connsiteY3" fmla="*/ 816818 h 816818"/>
                <a:gd name="connsiteX4" fmla="*/ 141189 w 311721"/>
                <a:gd name="connsiteY4" fmla="*/ 816034 h 816818"/>
                <a:gd name="connsiteX5" fmla="*/ 0 w 311721"/>
                <a:gd name="connsiteY5" fmla="*/ 12344 h 816818"/>
                <a:gd name="connsiteX6" fmla="*/ 53481 w 311721"/>
                <a:gd name="connsiteY6" fmla="*/ 4182 h 816818"/>
                <a:gd name="connsiteX7" fmla="*/ 136299 w 311721"/>
                <a:gd name="connsiteY7" fmla="*/ 0 h 8168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311721" h="816818">
                  <a:moveTo>
                    <a:pt x="136299" y="0"/>
                  </a:moveTo>
                  <a:cubicBezTo>
                    <a:pt x="192218" y="0"/>
                    <a:pt x="246814" y="5666"/>
                    <a:pt x="299543" y="16456"/>
                  </a:cubicBezTo>
                  <a:lnTo>
                    <a:pt x="311721" y="19587"/>
                  </a:lnTo>
                  <a:lnTo>
                    <a:pt x="141674" y="816818"/>
                  </a:lnTo>
                  <a:lnTo>
                    <a:pt x="141189" y="816034"/>
                  </a:lnTo>
                  <a:lnTo>
                    <a:pt x="0" y="12344"/>
                  </a:lnTo>
                  <a:lnTo>
                    <a:pt x="53481" y="4182"/>
                  </a:lnTo>
                  <a:cubicBezTo>
                    <a:pt x="80711" y="1417"/>
                    <a:pt x="108340" y="0"/>
                    <a:pt x="136299" y="0"/>
                  </a:cubicBez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8" name="EE.GF.1">
              <a:extLst>
                <a:ext uri="{FF2B5EF4-FFF2-40B4-BE49-F238E27FC236}">
                  <a16:creationId xmlns:a16="http://schemas.microsoft.com/office/drawing/2014/main" id="{00000000-0008-0000-0800-0000DA000000}"/>
                </a:ext>
              </a:extLst>
            </xdr:cNvPr>
            <xdr:cNvSpPr/>
          </xdr:nvSpPr>
          <xdr:spPr>
            <a:xfrm>
              <a:off x="2982973" y="3160934"/>
              <a:ext cx="306214" cy="799066"/>
            </a:xfrm>
            <a:custGeom>
              <a:avLst/>
              <a:gdLst>
                <a:gd name="connsiteX0" fmla="*/ 167047 w 306214"/>
                <a:gd name="connsiteY0" fmla="*/ 0 h 799066"/>
                <a:gd name="connsiteX1" fmla="*/ 168207 w 306214"/>
                <a:gd name="connsiteY1" fmla="*/ 2 h 799066"/>
                <a:gd name="connsiteX2" fmla="*/ 306214 w 306214"/>
                <a:gd name="connsiteY2" fmla="*/ 785584 h 799066"/>
                <a:gd name="connsiteX3" fmla="*/ 245273 w 306214"/>
                <a:gd name="connsiteY3" fmla="*/ 794884 h 799066"/>
                <a:gd name="connsiteX4" fmla="*/ 162456 w 306214"/>
                <a:gd name="connsiteY4" fmla="*/ 799066 h 799066"/>
                <a:gd name="connsiteX5" fmla="*/ 79638 w 306214"/>
                <a:gd name="connsiteY5" fmla="*/ 794884 h 799066"/>
                <a:gd name="connsiteX6" fmla="*/ 0 w 306214"/>
                <a:gd name="connsiteY6" fmla="*/ 782730 h 799066"/>
                <a:gd name="connsiteX7" fmla="*/ 166905 w 306214"/>
                <a:gd name="connsiteY7" fmla="*/ 230 h 799066"/>
                <a:gd name="connsiteX8" fmla="*/ 167047 w 306214"/>
                <a:gd name="connsiteY8" fmla="*/ 0 h 7990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06214" h="799066">
                  <a:moveTo>
                    <a:pt x="167047" y="0"/>
                  </a:moveTo>
                  <a:lnTo>
                    <a:pt x="168207" y="2"/>
                  </a:lnTo>
                  <a:lnTo>
                    <a:pt x="306214" y="785584"/>
                  </a:lnTo>
                  <a:lnTo>
                    <a:pt x="245273" y="794884"/>
                  </a:lnTo>
                  <a:lnTo>
                    <a:pt x="162456" y="799066"/>
                  </a:lnTo>
                  <a:lnTo>
                    <a:pt x="79638" y="794884"/>
                  </a:lnTo>
                  <a:lnTo>
                    <a:pt x="0" y="782730"/>
                  </a:lnTo>
                  <a:lnTo>
                    <a:pt x="166905" y="230"/>
                  </a:lnTo>
                  <a:lnTo>
                    <a:pt x="16704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19" name="EE.GF.2">
              <a:extLst>
                <a:ext uri="{FF2B5EF4-FFF2-40B4-BE49-F238E27FC236}">
                  <a16:creationId xmlns:a16="http://schemas.microsoft.com/office/drawing/2014/main" id="{00000000-0008-0000-0800-0000DB000000}"/>
                </a:ext>
              </a:extLst>
            </xdr:cNvPr>
            <xdr:cNvSpPr/>
          </xdr:nvSpPr>
          <xdr:spPr>
            <a:xfrm>
              <a:off x="2889558" y="3943664"/>
              <a:ext cx="477227" cy="466336"/>
            </a:xfrm>
            <a:custGeom>
              <a:avLst/>
              <a:gdLst>
                <a:gd name="connsiteX0" fmla="*/ 93415 w 477227"/>
                <a:gd name="connsiteY0" fmla="*/ 0 h 466336"/>
                <a:gd name="connsiteX1" fmla="*/ 173052 w 477227"/>
                <a:gd name="connsiteY1" fmla="*/ 12154 h 466336"/>
                <a:gd name="connsiteX2" fmla="*/ 255870 w 477227"/>
                <a:gd name="connsiteY2" fmla="*/ 16336 h 466336"/>
                <a:gd name="connsiteX3" fmla="*/ 255871 w 477227"/>
                <a:gd name="connsiteY3" fmla="*/ 16336 h 466336"/>
                <a:gd name="connsiteX4" fmla="*/ 255871 w 477227"/>
                <a:gd name="connsiteY4" fmla="*/ 16336 h 466336"/>
                <a:gd name="connsiteX5" fmla="*/ 338689 w 477227"/>
                <a:gd name="connsiteY5" fmla="*/ 12154 h 466336"/>
                <a:gd name="connsiteX6" fmla="*/ 399629 w 477227"/>
                <a:gd name="connsiteY6" fmla="*/ 2854 h 466336"/>
                <a:gd name="connsiteX7" fmla="*/ 477227 w 477227"/>
                <a:gd name="connsiteY7" fmla="*/ 444565 h 466336"/>
                <a:gd name="connsiteX8" fmla="*/ 416348 w 477227"/>
                <a:gd name="connsiteY8" fmla="*/ 456213 h 466336"/>
                <a:gd name="connsiteX9" fmla="*/ 255871 w 477227"/>
                <a:gd name="connsiteY9" fmla="*/ 466336 h 466336"/>
                <a:gd name="connsiteX10" fmla="*/ 95393 w 477227"/>
                <a:gd name="connsiteY10" fmla="*/ 456213 h 466336"/>
                <a:gd name="connsiteX11" fmla="*/ 0 w 477227"/>
                <a:gd name="connsiteY11" fmla="*/ 437961 h 466336"/>
                <a:gd name="connsiteX12" fmla="*/ 93415 w 477227"/>
                <a:gd name="connsiteY12" fmla="*/ 0 h 46633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477227" h="466336">
                  <a:moveTo>
                    <a:pt x="93415" y="0"/>
                  </a:moveTo>
                  <a:lnTo>
                    <a:pt x="173052" y="12154"/>
                  </a:lnTo>
                  <a:cubicBezTo>
                    <a:pt x="200282" y="14920"/>
                    <a:pt x="227911" y="16336"/>
                    <a:pt x="255870" y="16336"/>
                  </a:cubicBezTo>
                  <a:lnTo>
                    <a:pt x="255871" y="16336"/>
                  </a:lnTo>
                  <a:lnTo>
                    <a:pt x="255871" y="16336"/>
                  </a:lnTo>
                  <a:cubicBezTo>
                    <a:pt x="283831" y="16336"/>
                    <a:pt x="311459" y="14920"/>
                    <a:pt x="338689" y="12154"/>
                  </a:cubicBezTo>
                  <a:lnTo>
                    <a:pt x="399629" y="2854"/>
                  </a:lnTo>
                  <a:lnTo>
                    <a:pt x="477227" y="444565"/>
                  </a:lnTo>
                  <a:lnTo>
                    <a:pt x="416348" y="456213"/>
                  </a:lnTo>
                  <a:lnTo>
                    <a:pt x="255871" y="466336"/>
                  </a:lnTo>
                  <a:lnTo>
                    <a:pt x="95393" y="456213"/>
                  </a:lnTo>
                  <a:lnTo>
                    <a:pt x="0" y="437961"/>
                  </a:lnTo>
                  <a:lnTo>
                    <a:pt x="9341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0" name="Freeform 219">
              <a:extLst>
                <a:ext uri="{FF2B5EF4-FFF2-40B4-BE49-F238E27FC236}">
                  <a16:creationId xmlns:a16="http://schemas.microsoft.com/office/drawing/2014/main" id="{00000000-0008-0000-0800-0000DC000000}"/>
                </a:ext>
              </a:extLst>
            </xdr:cNvPr>
            <xdr:cNvSpPr/>
          </xdr:nvSpPr>
          <xdr:spPr>
            <a:xfrm>
              <a:off x="2491082" y="4225268"/>
              <a:ext cx="398476" cy="156357"/>
            </a:xfrm>
            <a:custGeom>
              <a:avLst/>
              <a:gdLst>
                <a:gd name="connsiteX0" fmla="*/ 0 w 398476"/>
                <a:gd name="connsiteY0" fmla="*/ 0 h 156357"/>
                <a:gd name="connsiteX1" fmla="*/ 53756 w 398476"/>
                <a:gd name="connsiteY1" fmla="*/ 32657 h 156357"/>
                <a:gd name="connsiteX2" fmla="*/ 339454 w 398476"/>
                <a:gd name="connsiteY2" fmla="*/ 145064 h 156357"/>
                <a:gd name="connsiteX3" fmla="*/ 398476 w 398476"/>
                <a:gd name="connsiteY3" fmla="*/ 156357 h 156357"/>
                <a:gd name="connsiteX4" fmla="*/ 398476 w 398476"/>
                <a:gd name="connsiteY4" fmla="*/ 156357 h 156357"/>
                <a:gd name="connsiteX5" fmla="*/ 339452 w 398476"/>
                <a:gd name="connsiteY5" fmla="*/ 145064 h 156357"/>
                <a:gd name="connsiteX6" fmla="*/ 53755 w 398476"/>
                <a:gd name="connsiteY6" fmla="*/ 32657 h 156357"/>
                <a:gd name="connsiteX7" fmla="*/ 0 w 398476"/>
                <a:gd name="connsiteY7" fmla="*/ 1 h 156357"/>
                <a:gd name="connsiteX8" fmla="*/ 0 w 398476"/>
                <a:gd name="connsiteY8" fmla="*/ 0 h 1563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98476" h="156357">
                  <a:moveTo>
                    <a:pt x="0" y="0"/>
                  </a:moveTo>
                  <a:lnTo>
                    <a:pt x="53756" y="32657"/>
                  </a:lnTo>
                  <a:cubicBezTo>
                    <a:pt x="143023" y="81150"/>
                    <a:pt x="238805" y="119168"/>
                    <a:pt x="339454" y="145064"/>
                  </a:cubicBezTo>
                  <a:lnTo>
                    <a:pt x="398476" y="156357"/>
                  </a:lnTo>
                  <a:lnTo>
                    <a:pt x="398476" y="156357"/>
                  </a:lnTo>
                  <a:lnTo>
                    <a:pt x="339452" y="145064"/>
                  </a:lnTo>
                  <a:cubicBezTo>
                    <a:pt x="238804" y="119168"/>
                    <a:pt x="143022" y="81150"/>
                    <a:pt x="53755" y="32657"/>
                  </a:cubicBezTo>
                  <a:lnTo>
                    <a:pt x="0" y="1"/>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1" name="Freeform 220">
              <a:extLst>
                <a:ext uri="{FF2B5EF4-FFF2-40B4-BE49-F238E27FC236}">
                  <a16:creationId xmlns:a16="http://schemas.microsoft.com/office/drawing/2014/main" id="{00000000-0008-0000-0800-0000DD000000}"/>
                </a:ext>
              </a:extLst>
            </xdr:cNvPr>
            <xdr:cNvSpPr/>
          </xdr:nvSpPr>
          <xdr:spPr>
            <a:xfrm>
              <a:off x="3522810" y="5241998"/>
              <a:ext cx="162437" cy="34370"/>
            </a:xfrm>
            <a:custGeom>
              <a:avLst/>
              <a:gdLst>
                <a:gd name="connsiteX0" fmla="*/ 162437 w 162437"/>
                <a:gd name="connsiteY0" fmla="*/ 0 h 34370"/>
                <a:gd name="connsiteX1" fmla="*/ 31512 w 162437"/>
                <a:gd name="connsiteY1" fmla="*/ 29354 h 34370"/>
                <a:gd name="connsiteX2" fmla="*/ 0 w 162437"/>
                <a:gd name="connsiteY2" fmla="*/ 34370 h 34370"/>
                <a:gd name="connsiteX3" fmla="*/ 0 w 162437"/>
                <a:gd name="connsiteY3" fmla="*/ 34369 h 34370"/>
                <a:gd name="connsiteX4" fmla="*/ 31512 w 162437"/>
                <a:gd name="connsiteY4" fmla="*/ 29353 h 34370"/>
                <a:gd name="connsiteX5" fmla="*/ 162437 w 162437"/>
                <a:gd name="connsiteY5" fmla="*/ 0 h 343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62437" h="34370">
                  <a:moveTo>
                    <a:pt x="162437" y="0"/>
                  </a:moveTo>
                  <a:cubicBezTo>
                    <a:pt x="119302" y="11099"/>
                    <a:pt x="75646" y="20898"/>
                    <a:pt x="31512" y="29354"/>
                  </a:cubicBezTo>
                  <a:lnTo>
                    <a:pt x="0" y="34370"/>
                  </a:lnTo>
                  <a:lnTo>
                    <a:pt x="0" y="34369"/>
                  </a:lnTo>
                  <a:lnTo>
                    <a:pt x="31512" y="29353"/>
                  </a:lnTo>
                  <a:cubicBezTo>
                    <a:pt x="75646" y="20897"/>
                    <a:pt x="119302" y="11098"/>
                    <a:pt x="162437" y="0"/>
                  </a:cubicBez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2" name="EE.GF.5">
              <a:extLst>
                <a:ext uri="{FF2B5EF4-FFF2-40B4-BE49-F238E27FC236}">
                  <a16:creationId xmlns:a16="http://schemas.microsoft.com/office/drawing/2014/main" id="{00000000-0008-0000-0800-0000DE000000}"/>
                </a:ext>
              </a:extLst>
            </xdr:cNvPr>
            <xdr:cNvSpPr/>
          </xdr:nvSpPr>
          <xdr:spPr>
            <a:xfrm>
              <a:off x="2588838" y="5263488"/>
              <a:ext cx="1027386" cy="586513"/>
            </a:xfrm>
            <a:custGeom>
              <a:avLst/>
              <a:gdLst>
                <a:gd name="connsiteX0" fmla="*/ 112622 w 1027386"/>
                <a:gd name="connsiteY0" fmla="*/ 0 h 586513"/>
                <a:gd name="connsiteX1" fmla="*/ 147698 w 1027386"/>
                <a:gd name="connsiteY1" fmla="*/ 7864 h 586513"/>
                <a:gd name="connsiteX2" fmla="*/ 556591 w 1027386"/>
                <a:gd name="connsiteY2" fmla="*/ 46513 h 586513"/>
                <a:gd name="connsiteX3" fmla="*/ 831696 w 1027386"/>
                <a:gd name="connsiteY3" fmla="*/ 29159 h 586513"/>
                <a:gd name="connsiteX4" fmla="*/ 933972 w 1027386"/>
                <a:gd name="connsiteY4" fmla="*/ 12880 h 586513"/>
                <a:gd name="connsiteX5" fmla="*/ 1027386 w 1027386"/>
                <a:gd name="connsiteY5" fmla="*/ 544620 h 586513"/>
                <a:gd name="connsiteX6" fmla="*/ 900473 w 1027386"/>
                <a:gd name="connsiteY6" fmla="*/ 564820 h 586513"/>
                <a:gd name="connsiteX7" fmla="*/ 556591 w 1027386"/>
                <a:gd name="connsiteY7" fmla="*/ 586513 h 586513"/>
                <a:gd name="connsiteX8" fmla="*/ 45475 w 1027386"/>
                <a:gd name="connsiteY8" fmla="*/ 538202 h 586513"/>
                <a:gd name="connsiteX9" fmla="*/ 0 w 1027386"/>
                <a:gd name="connsiteY9" fmla="*/ 528007 h 586513"/>
                <a:gd name="connsiteX10" fmla="*/ 112622 w 1027386"/>
                <a:gd name="connsiteY10" fmla="*/ 0 h 5865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1027386" h="586513">
                  <a:moveTo>
                    <a:pt x="112622" y="0"/>
                  </a:moveTo>
                  <a:lnTo>
                    <a:pt x="147698" y="7864"/>
                  </a:lnTo>
                  <a:cubicBezTo>
                    <a:pt x="280099" y="33233"/>
                    <a:pt x="416794" y="46513"/>
                    <a:pt x="556591" y="46513"/>
                  </a:cubicBezTo>
                  <a:cubicBezTo>
                    <a:pt x="649789" y="46513"/>
                    <a:pt x="741609" y="40611"/>
                    <a:pt x="831696" y="29159"/>
                  </a:cubicBezTo>
                  <a:lnTo>
                    <a:pt x="933972" y="12880"/>
                  </a:lnTo>
                  <a:lnTo>
                    <a:pt x="1027386" y="544620"/>
                  </a:lnTo>
                  <a:lnTo>
                    <a:pt x="900473" y="564820"/>
                  </a:lnTo>
                  <a:cubicBezTo>
                    <a:pt x="787863" y="579135"/>
                    <a:pt x="673089" y="586513"/>
                    <a:pt x="556591" y="586513"/>
                  </a:cubicBezTo>
                  <a:cubicBezTo>
                    <a:pt x="381845" y="586513"/>
                    <a:pt x="210976" y="569912"/>
                    <a:pt x="45475" y="538202"/>
                  </a:cubicBezTo>
                  <a:lnTo>
                    <a:pt x="0" y="528007"/>
                  </a:lnTo>
                  <a:lnTo>
                    <a:pt x="11262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3" name="CS.AS.5">
              <a:extLst>
                <a:ext uri="{FF2B5EF4-FFF2-40B4-BE49-F238E27FC236}">
                  <a16:creationId xmlns:a16="http://schemas.microsoft.com/office/drawing/2014/main" id="{00000000-0008-0000-0800-0000DF000000}"/>
                </a:ext>
              </a:extLst>
            </xdr:cNvPr>
            <xdr:cNvSpPr/>
          </xdr:nvSpPr>
          <xdr:spPr>
            <a:xfrm>
              <a:off x="4289573" y="861620"/>
              <a:ext cx="960175" cy="938749"/>
            </a:xfrm>
            <a:custGeom>
              <a:avLst/>
              <a:gdLst>
                <a:gd name="connsiteX0" fmla="*/ 283973 w 960175"/>
                <a:gd name="connsiteY0" fmla="*/ 0 h 938749"/>
                <a:gd name="connsiteX1" fmla="*/ 365452 w 960175"/>
                <a:gd name="connsiteY1" fmla="*/ 49500 h 938749"/>
                <a:gd name="connsiteX2" fmla="*/ 959794 w 960175"/>
                <a:gd name="connsiteY2" fmla="*/ 596060 h 938749"/>
                <a:gd name="connsiteX3" fmla="*/ 960175 w 960175"/>
                <a:gd name="connsiteY3" fmla="*/ 596563 h 938749"/>
                <a:gd name="connsiteX4" fmla="*/ 537433 w 960175"/>
                <a:gd name="connsiteY4" fmla="*/ 938749 h 938749"/>
                <a:gd name="connsiteX5" fmla="*/ 454728 w 960175"/>
                <a:gd name="connsiteY5" fmla="*/ 836047 h 938749"/>
                <a:gd name="connsiteX6" fmla="*/ 63534 w 960175"/>
                <a:gd name="connsiteY6" fmla="*/ 497276 h 938749"/>
                <a:gd name="connsiteX7" fmla="*/ 1 w 960175"/>
                <a:gd name="connsiteY7" fmla="*/ 458679 h 938749"/>
                <a:gd name="connsiteX8" fmla="*/ 1 w 960175"/>
                <a:gd name="connsiteY8" fmla="*/ 458679 h 938749"/>
                <a:gd name="connsiteX9" fmla="*/ 0 w 960175"/>
                <a:gd name="connsiteY9" fmla="*/ 458679 h 938749"/>
                <a:gd name="connsiteX10" fmla="*/ 283973 w 960175"/>
                <a:gd name="connsiteY10" fmla="*/ 0 h 93874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960175" h="938749">
                  <a:moveTo>
                    <a:pt x="283973" y="0"/>
                  </a:moveTo>
                  <a:lnTo>
                    <a:pt x="365452" y="49500"/>
                  </a:lnTo>
                  <a:cubicBezTo>
                    <a:pt x="589891" y="201128"/>
                    <a:pt x="790306" y="385615"/>
                    <a:pt x="959794" y="596060"/>
                  </a:cubicBezTo>
                  <a:lnTo>
                    <a:pt x="960175" y="596563"/>
                  </a:lnTo>
                  <a:lnTo>
                    <a:pt x="537433" y="938749"/>
                  </a:lnTo>
                  <a:lnTo>
                    <a:pt x="454728" y="836047"/>
                  </a:lnTo>
                  <a:cubicBezTo>
                    <a:pt x="338516" y="708184"/>
                    <a:pt x="207175" y="594318"/>
                    <a:pt x="63534" y="497276"/>
                  </a:cubicBezTo>
                  <a:lnTo>
                    <a:pt x="1" y="458679"/>
                  </a:lnTo>
                  <a:lnTo>
                    <a:pt x="1" y="458679"/>
                  </a:lnTo>
                  <a:lnTo>
                    <a:pt x="0" y="458679"/>
                  </a:lnTo>
                  <a:lnTo>
                    <a:pt x="28397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4" name="Freeform 223">
              <a:extLst>
                <a:ext uri="{FF2B5EF4-FFF2-40B4-BE49-F238E27FC236}">
                  <a16:creationId xmlns:a16="http://schemas.microsoft.com/office/drawing/2014/main" id="{00000000-0008-0000-0800-0000E0000000}"/>
                </a:ext>
              </a:extLst>
            </xdr:cNvPr>
            <xdr:cNvSpPr/>
          </xdr:nvSpPr>
          <xdr:spPr>
            <a:xfrm>
              <a:off x="4827005" y="1800369"/>
              <a:ext cx="366092" cy="662019"/>
            </a:xfrm>
            <a:custGeom>
              <a:avLst/>
              <a:gdLst>
                <a:gd name="connsiteX0" fmla="*/ 0 w 366092"/>
                <a:gd name="connsiteY0" fmla="*/ 0 h 662019"/>
                <a:gd name="connsiteX1" fmla="*/ 79915 w 366092"/>
                <a:gd name="connsiteY1" fmla="*/ 99236 h 662019"/>
                <a:gd name="connsiteX2" fmla="*/ 328599 w 366092"/>
                <a:gd name="connsiteY2" fmla="*/ 557615 h 662019"/>
                <a:gd name="connsiteX3" fmla="*/ 366092 w 366092"/>
                <a:gd name="connsiteY3" fmla="*/ 662019 h 662019"/>
                <a:gd name="connsiteX4" fmla="*/ 366091 w 366092"/>
                <a:gd name="connsiteY4" fmla="*/ 662019 h 662019"/>
                <a:gd name="connsiteX5" fmla="*/ 328598 w 366092"/>
                <a:gd name="connsiteY5" fmla="*/ 557615 h 662019"/>
                <a:gd name="connsiteX6" fmla="*/ 79914 w 366092"/>
                <a:gd name="connsiteY6" fmla="*/ 99236 h 662019"/>
                <a:gd name="connsiteX7" fmla="*/ 0 w 366092"/>
                <a:gd name="connsiteY7" fmla="*/ 0 h 662019"/>
                <a:gd name="connsiteX8" fmla="*/ 0 w 366092"/>
                <a:gd name="connsiteY8" fmla="*/ 0 h 66201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6092" h="662019">
                  <a:moveTo>
                    <a:pt x="0" y="0"/>
                  </a:moveTo>
                  <a:lnTo>
                    <a:pt x="79915" y="99236"/>
                  </a:lnTo>
                  <a:cubicBezTo>
                    <a:pt x="180294" y="240388"/>
                    <a:pt x="264131" y="394124"/>
                    <a:pt x="328599" y="557615"/>
                  </a:cubicBezTo>
                  <a:lnTo>
                    <a:pt x="366092" y="662019"/>
                  </a:lnTo>
                  <a:lnTo>
                    <a:pt x="366091" y="662019"/>
                  </a:lnTo>
                  <a:lnTo>
                    <a:pt x="328598" y="557615"/>
                  </a:lnTo>
                  <a:cubicBezTo>
                    <a:pt x="264130" y="394124"/>
                    <a:pt x="180293" y="240388"/>
                    <a:pt x="79914" y="99236"/>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5" name="CS.AS.2">
              <a:extLst>
                <a:ext uri="{FF2B5EF4-FFF2-40B4-BE49-F238E27FC236}">
                  <a16:creationId xmlns:a16="http://schemas.microsoft.com/office/drawing/2014/main" id="{00000000-0008-0000-0800-0000E1000000}"/>
                </a:ext>
              </a:extLst>
            </xdr:cNvPr>
            <xdr:cNvSpPr/>
          </xdr:nvSpPr>
          <xdr:spPr>
            <a:xfrm>
              <a:off x="3579083" y="2084764"/>
              <a:ext cx="549605" cy="563479"/>
            </a:xfrm>
            <a:custGeom>
              <a:avLst/>
              <a:gdLst>
                <a:gd name="connsiteX0" fmla="*/ 237203 w 549605"/>
                <a:gd name="connsiteY0" fmla="*/ 0 h 563479"/>
                <a:gd name="connsiteX1" fmla="*/ 237204 w 549605"/>
                <a:gd name="connsiteY1" fmla="*/ 1 h 563479"/>
                <a:gd name="connsiteX2" fmla="*/ 237204 w 549605"/>
                <a:gd name="connsiteY2" fmla="*/ 1 h 563479"/>
                <a:gd name="connsiteX3" fmla="*/ 270825 w 549605"/>
                <a:gd name="connsiteY3" fmla="*/ 20426 h 563479"/>
                <a:gd name="connsiteX4" fmla="*/ 390923 w 549605"/>
                <a:gd name="connsiteY4" fmla="*/ 112492 h 563479"/>
                <a:gd name="connsiteX5" fmla="*/ 499021 w 549605"/>
                <a:gd name="connsiteY5" fmla="*/ 218041 h 563479"/>
                <a:gd name="connsiteX6" fmla="*/ 549605 w 549605"/>
                <a:gd name="connsiteY6" fmla="*/ 280854 h 563479"/>
                <a:gd name="connsiteX7" fmla="*/ 200445 w 549605"/>
                <a:gd name="connsiteY7" fmla="*/ 563479 h 563479"/>
                <a:gd name="connsiteX8" fmla="*/ 165924 w 549605"/>
                <a:gd name="connsiteY8" fmla="*/ 520612 h 563479"/>
                <a:gd name="connsiteX9" fmla="*/ 165923 w 549605"/>
                <a:gd name="connsiteY9" fmla="*/ 520611 h 563479"/>
                <a:gd name="connsiteX10" fmla="*/ 165923 w 549605"/>
                <a:gd name="connsiteY10" fmla="*/ 520611 h 563479"/>
                <a:gd name="connsiteX11" fmla="*/ 19225 w 549605"/>
                <a:gd name="connsiteY11" fmla="*/ 393572 h 563479"/>
                <a:gd name="connsiteX12" fmla="*/ 0 w 549605"/>
                <a:gd name="connsiteY12" fmla="*/ 383137 h 563479"/>
                <a:gd name="connsiteX13" fmla="*/ 237203 w 549605"/>
                <a:gd name="connsiteY13" fmla="*/ 0 h 563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549605" h="563479">
                  <a:moveTo>
                    <a:pt x="237203" y="0"/>
                  </a:moveTo>
                  <a:lnTo>
                    <a:pt x="237204" y="1"/>
                  </a:lnTo>
                  <a:lnTo>
                    <a:pt x="237204" y="1"/>
                  </a:lnTo>
                  <a:lnTo>
                    <a:pt x="270825" y="20426"/>
                  </a:lnTo>
                  <a:cubicBezTo>
                    <a:pt x="312720" y="48730"/>
                    <a:pt x="352822" y="79487"/>
                    <a:pt x="390923" y="112492"/>
                  </a:cubicBezTo>
                  <a:lnTo>
                    <a:pt x="499021" y="218041"/>
                  </a:lnTo>
                  <a:lnTo>
                    <a:pt x="549605" y="280854"/>
                  </a:lnTo>
                  <a:lnTo>
                    <a:pt x="200445" y="563479"/>
                  </a:lnTo>
                  <a:lnTo>
                    <a:pt x="165924" y="520612"/>
                  </a:lnTo>
                  <a:lnTo>
                    <a:pt x="165923" y="520611"/>
                  </a:lnTo>
                  <a:lnTo>
                    <a:pt x="165923" y="520611"/>
                  </a:lnTo>
                  <a:cubicBezTo>
                    <a:pt x="122343" y="472662"/>
                    <a:pt x="73090" y="429963"/>
                    <a:pt x="19225" y="393572"/>
                  </a:cubicBezTo>
                  <a:lnTo>
                    <a:pt x="0" y="383137"/>
                  </a:lnTo>
                  <a:lnTo>
                    <a:pt x="23720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6" name="CS.SM.5">
              <a:extLst>
                <a:ext uri="{FF2B5EF4-FFF2-40B4-BE49-F238E27FC236}">
                  <a16:creationId xmlns:a16="http://schemas.microsoft.com/office/drawing/2014/main" id="{00000000-0008-0000-0800-0000E2000000}"/>
                </a:ext>
              </a:extLst>
            </xdr:cNvPr>
            <xdr:cNvSpPr/>
          </xdr:nvSpPr>
          <xdr:spPr>
            <a:xfrm>
              <a:off x="5193098" y="2287918"/>
              <a:ext cx="652331" cy="876108"/>
            </a:xfrm>
            <a:custGeom>
              <a:avLst/>
              <a:gdLst>
                <a:gd name="connsiteX0" fmla="*/ 510995 w 652331"/>
                <a:gd name="connsiteY0" fmla="*/ 0 h 876108"/>
                <a:gd name="connsiteX1" fmla="*/ 520894 w 652331"/>
                <a:gd name="connsiteY1" fmla="*/ 27565 h 876108"/>
                <a:gd name="connsiteX2" fmla="*/ 652331 w 652331"/>
                <a:gd name="connsiteY2" fmla="*/ 862083 h 876108"/>
                <a:gd name="connsiteX3" fmla="*/ 651623 w 652331"/>
                <a:gd name="connsiteY3" fmla="*/ 876108 h 876108"/>
                <a:gd name="connsiteX4" fmla="*/ 111654 w 652331"/>
                <a:gd name="connsiteY4" fmla="*/ 875489 h 876108"/>
                <a:gd name="connsiteX5" fmla="*/ 111654 w 652331"/>
                <a:gd name="connsiteY5" fmla="*/ 875489 h 876108"/>
                <a:gd name="connsiteX6" fmla="*/ 111655 w 652331"/>
                <a:gd name="connsiteY6" fmla="*/ 875489 h 876108"/>
                <a:gd name="connsiteX7" fmla="*/ 112332 w 652331"/>
                <a:gd name="connsiteY7" fmla="*/ 862083 h 876108"/>
                <a:gd name="connsiteX8" fmla="*/ 7182 w 652331"/>
                <a:gd name="connsiteY8" fmla="*/ 194469 h 876108"/>
                <a:gd name="connsiteX9" fmla="*/ 0 w 652331"/>
                <a:gd name="connsiteY9" fmla="*/ 174469 h 876108"/>
                <a:gd name="connsiteX10" fmla="*/ 510995 w 652331"/>
                <a:gd name="connsiteY10" fmla="*/ 0 h 8761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2331" h="876108">
                  <a:moveTo>
                    <a:pt x="510995" y="0"/>
                  </a:moveTo>
                  <a:lnTo>
                    <a:pt x="520894" y="27565"/>
                  </a:lnTo>
                  <a:cubicBezTo>
                    <a:pt x="606218" y="290365"/>
                    <a:pt x="652331" y="570839"/>
                    <a:pt x="652331" y="862083"/>
                  </a:cubicBezTo>
                  <a:lnTo>
                    <a:pt x="651623" y="876108"/>
                  </a:lnTo>
                  <a:lnTo>
                    <a:pt x="111654" y="875489"/>
                  </a:lnTo>
                  <a:lnTo>
                    <a:pt x="111654" y="875489"/>
                  </a:lnTo>
                  <a:lnTo>
                    <a:pt x="111655" y="875489"/>
                  </a:lnTo>
                  <a:lnTo>
                    <a:pt x="112332" y="862083"/>
                  </a:lnTo>
                  <a:cubicBezTo>
                    <a:pt x="112332" y="629088"/>
                    <a:pt x="75442" y="404709"/>
                    <a:pt x="7182" y="194469"/>
                  </a:cubicBezTo>
                  <a:lnTo>
                    <a:pt x="0" y="174469"/>
                  </a:lnTo>
                  <a:lnTo>
                    <a:pt x="51099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7" name="Freeform 226">
              <a:extLst>
                <a:ext uri="{FF2B5EF4-FFF2-40B4-BE49-F238E27FC236}">
                  <a16:creationId xmlns:a16="http://schemas.microsoft.com/office/drawing/2014/main" id="{00000000-0008-0000-0800-0000E3000000}"/>
                </a:ext>
              </a:extLst>
            </xdr:cNvPr>
            <xdr:cNvSpPr/>
          </xdr:nvSpPr>
          <xdr:spPr>
            <a:xfrm>
              <a:off x="4128687" y="2365618"/>
              <a:ext cx="210716" cy="388247"/>
            </a:xfrm>
            <a:custGeom>
              <a:avLst/>
              <a:gdLst>
                <a:gd name="connsiteX0" fmla="*/ 0 w 210716"/>
                <a:gd name="connsiteY0" fmla="*/ 0 h 388247"/>
                <a:gd name="connsiteX1" fmla="*/ 44279 w 210716"/>
                <a:gd name="connsiteY1" fmla="*/ 54985 h 388247"/>
                <a:gd name="connsiteX2" fmla="*/ 189344 w 210716"/>
                <a:gd name="connsiteY2" fmla="*/ 322373 h 388247"/>
                <a:gd name="connsiteX3" fmla="*/ 210716 w 210716"/>
                <a:gd name="connsiteY3" fmla="*/ 388247 h 388247"/>
                <a:gd name="connsiteX4" fmla="*/ 210716 w 210716"/>
                <a:gd name="connsiteY4" fmla="*/ 388247 h 388247"/>
                <a:gd name="connsiteX5" fmla="*/ 189343 w 210716"/>
                <a:gd name="connsiteY5" fmla="*/ 322372 h 388247"/>
                <a:gd name="connsiteX6" fmla="*/ 44278 w 210716"/>
                <a:gd name="connsiteY6" fmla="*/ 54984 h 388247"/>
                <a:gd name="connsiteX7" fmla="*/ 0 w 210716"/>
                <a:gd name="connsiteY7" fmla="*/ 0 h 388247"/>
                <a:gd name="connsiteX8" fmla="*/ 0 w 210716"/>
                <a:gd name="connsiteY8" fmla="*/ 0 h 38824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10716" h="388247">
                  <a:moveTo>
                    <a:pt x="0" y="0"/>
                  </a:moveTo>
                  <a:lnTo>
                    <a:pt x="44279" y="54985"/>
                  </a:lnTo>
                  <a:cubicBezTo>
                    <a:pt x="102833" y="137324"/>
                    <a:pt x="151738" y="227003"/>
                    <a:pt x="189344" y="322373"/>
                  </a:cubicBezTo>
                  <a:lnTo>
                    <a:pt x="210716" y="388247"/>
                  </a:lnTo>
                  <a:lnTo>
                    <a:pt x="210716" y="388247"/>
                  </a:lnTo>
                  <a:lnTo>
                    <a:pt x="189343" y="322372"/>
                  </a:lnTo>
                  <a:cubicBezTo>
                    <a:pt x="151737" y="227002"/>
                    <a:pt x="102832" y="137323"/>
                    <a:pt x="44278" y="54984"/>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8" name="CS.AS.1">
              <a:extLst>
                <a:ext uri="{FF2B5EF4-FFF2-40B4-BE49-F238E27FC236}">
                  <a16:creationId xmlns:a16="http://schemas.microsoft.com/office/drawing/2014/main" id="{00000000-0008-0000-0800-0000E4000000}"/>
                </a:ext>
              </a:extLst>
            </xdr:cNvPr>
            <xdr:cNvSpPr/>
          </xdr:nvSpPr>
          <xdr:spPr>
            <a:xfrm>
              <a:off x="3153921" y="2467901"/>
              <a:ext cx="625607" cy="686734"/>
            </a:xfrm>
            <a:custGeom>
              <a:avLst/>
              <a:gdLst>
                <a:gd name="connsiteX0" fmla="*/ 425163 w 625607"/>
                <a:gd name="connsiteY0" fmla="*/ 0 h 686734"/>
                <a:gd name="connsiteX1" fmla="*/ 444388 w 625607"/>
                <a:gd name="connsiteY1" fmla="*/ 10435 h 686734"/>
                <a:gd name="connsiteX2" fmla="*/ 521594 w 625607"/>
                <a:gd name="connsiteY2" fmla="*/ 69620 h 686734"/>
                <a:gd name="connsiteX3" fmla="*/ 591085 w 625607"/>
                <a:gd name="connsiteY3" fmla="*/ 137473 h 686734"/>
                <a:gd name="connsiteX4" fmla="*/ 625607 w 625607"/>
                <a:gd name="connsiteY4" fmla="*/ 180341 h 686734"/>
                <a:gd name="connsiteX5" fmla="*/ 0 w 625607"/>
                <a:gd name="connsiteY5" fmla="*/ 686734 h 686734"/>
                <a:gd name="connsiteX6" fmla="*/ 425163 w 625607"/>
                <a:gd name="connsiteY6" fmla="*/ 0 h 68673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5607" h="686734">
                  <a:moveTo>
                    <a:pt x="425163" y="0"/>
                  </a:moveTo>
                  <a:lnTo>
                    <a:pt x="444388" y="10435"/>
                  </a:lnTo>
                  <a:cubicBezTo>
                    <a:pt x="471321" y="28630"/>
                    <a:pt x="497100" y="48403"/>
                    <a:pt x="521594" y="69620"/>
                  </a:cubicBezTo>
                  <a:lnTo>
                    <a:pt x="591085" y="137473"/>
                  </a:lnTo>
                  <a:lnTo>
                    <a:pt x="625607" y="180341"/>
                  </a:lnTo>
                  <a:lnTo>
                    <a:pt x="0" y="686734"/>
                  </a:lnTo>
                  <a:lnTo>
                    <a:pt x="42516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29" name="Freeform 228">
              <a:extLst>
                <a:ext uri="{FF2B5EF4-FFF2-40B4-BE49-F238E27FC236}">
                  <a16:creationId xmlns:a16="http://schemas.microsoft.com/office/drawing/2014/main" id="{00000000-0008-0000-0800-0000E5000000}"/>
                </a:ext>
              </a:extLst>
            </xdr:cNvPr>
            <xdr:cNvSpPr/>
          </xdr:nvSpPr>
          <xdr:spPr>
            <a:xfrm>
              <a:off x="3779528" y="2648243"/>
              <a:ext cx="134659" cy="250805"/>
            </a:xfrm>
            <a:custGeom>
              <a:avLst/>
              <a:gdLst>
                <a:gd name="connsiteX0" fmla="*/ 0 w 134659"/>
                <a:gd name="connsiteY0" fmla="*/ 0 h 250805"/>
                <a:gd name="connsiteX1" fmla="*/ 26461 w 134659"/>
                <a:gd name="connsiteY1" fmla="*/ 32860 h 250805"/>
                <a:gd name="connsiteX2" fmla="*/ 119718 w 134659"/>
                <a:gd name="connsiteY2" fmla="*/ 204752 h 250805"/>
                <a:gd name="connsiteX3" fmla="*/ 134659 w 134659"/>
                <a:gd name="connsiteY3" fmla="*/ 250804 h 250805"/>
                <a:gd name="connsiteX4" fmla="*/ 134658 w 134659"/>
                <a:gd name="connsiteY4" fmla="*/ 250805 h 250805"/>
                <a:gd name="connsiteX5" fmla="*/ 119717 w 134659"/>
                <a:gd name="connsiteY5" fmla="*/ 204751 h 250805"/>
                <a:gd name="connsiteX6" fmla="*/ 26460 w 134659"/>
                <a:gd name="connsiteY6" fmla="*/ 32859 h 250805"/>
                <a:gd name="connsiteX7" fmla="*/ 0 w 134659"/>
                <a:gd name="connsiteY7" fmla="*/ 0 h 250805"/>
                <a:gd name="connsiteX8" fmla="*/ 0 w 134659"/>
                <a:gd name="connsiteY8" fmla="*/ 0 h 2508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4659" h="250805">
                  <a:moveTo>
                    <a:pt x="0" y="0"/>
                  </a:moveTo>
                  <a:lnTo>
                    <a:pt x="26461" y="32860"/>
                  </a:lnTo>
                  <a:cubicBezTo>
                    <a:pt x="64103" y="85792"/>
                    <a:pt x="95542" y="143443"/>
                    <a:pt x="119718" y="204752"/>
                  </a:cubicBezTo>
                  <a:lnTo>
                    <a:pt x="134659" y="250804"/>
                  </a:lnTo>
                  <a:lnTo>
                    <a:pt x="134658" y="250805"/>
                  </a:lnTo>
                  <a:lnTo>
                    <a:pt x="119717" y="204751"/>
                  </a:lnTo>
                  <a:cubicBezTo>
                    <a:pt x="95541" y="143442"/>
                    <a:pt x="64102" y="85791"/>
                    <a:pt x="26460" y="32859"/>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0" name="CS.SM.2">
              <a:extLst>
                <a:ext uri="{FF2B5EF4-FFF2-40B4-BE49-F238E27FC236}">
                  <a16:creationId xmlns:a16="http://schemas.microsoft.com/office/drawing/2014/main" id="{00000000-0008-0000-0800-0000E6000000}"/>
                </a:ext>
              </a:extLst>
            </xdr:cNvPr>
            <xdr:cNvSpPr/>
          </xdr:nvSpPr>
          <xdr:spPr>
            <a:xfrm>
              <a:off x="3914186" y="2753865"/>
              <a:ext cx="491242" cy="408509"/>
            </a:xfrm>
            <a:custGeom>
              <a:avLst/>
              <a:gdLst>
                <a:gd name="connsiteX0" fmla="*/ 425217 w 491242"/>
                <a:gd name="connsiteY0" fmla="*/ 0 h 408509"/>
                <a:gd name="connsiteX1" fmla="*/ 451574 w 491242"/>
                <a:gd name="connsiteY1" fmla="*/ 81242 h 408509"/>
                <a:gd name="connsiteX2" fmla="*/ 491242 w 491242"/>
                <a:gd name="connsiteY2" fmla="*/ 396136 h 408509"/>
                <a:gd name="connsiteX3" fmla="*/ 490617 w 491242"/>
                <a:gd name="connsiteY3" fmla="*/ 408509 h 408509"/>
                <a:gd name="connsiteX4" fmla="*/ 40645 w 491242"/>
                <a:gd name="connsiteY4" fmla="*/ 407993 h 408509"/>
                <a:gd name="connsiteX5" fmla="*/ 41243 w 491242"/>
                <a:gd name="connsiteY5" fmla="*/ 396137 h 408509"/>
                <a:gd name="connsiteX6" fmla="*/ 15742 w 491242"/>
                <a:gd name="connsiteY6" fmla="*/ 193705 h 408509"/>
                <a:gd name="connsiteX7" fmla="*/ 0 w 491242"/>
                <a:gd name="connsiteY7" fmla="*/ 145182 h 408509"/>
                <a:gd name="connsiteX8" fmla="*/ 425217 w 491242"/>
                <a:gd name="connsiteY8" fmla="*/ 0 h 4085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91242" h="408509">
                  <a:moveTo>
                    <a:pt x="425217" y="0"/>
                  </a:moveTo>
                  <a:lnTo>
                    <a:pt x="451574" y="81242"/>
                  </a:lnTo>
                  <a:cubicBezTo>
                    <a:pt x="477470" y="181890"/>
                    <a:pt x="491242" y="287405"/>
                    <a:pt x="491242" y="396136"/>
                  </a:cubicBezTo>
                  <a:lnTo>
                    <a:pt x="490617" y="408509"/>
                  </a:lnTo>
                  <a:lnTo>
                    <a:pt x="40645" y="407993"/>
                  </a:lnTo>
                  <a:lnTo>
                    <a:pt x="41243" y="396137"/>
                  </a:lnTo>
                  <a:cubicBezTo>
                    <a:pt x="41243" y="326238"/>
                    <a:pt x="32389" y="258407"/>
                    <a:pt x="15742" y="193705"/>
                  </a:cubicBezTo>
                  <a:lnTo>
                    <a:pt x="0" y="145182"/>
                  </a:lnTo>
                  <a:lnTo>
                    <a:pt x="42521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1" name="CS.SM.1">
              <a:extLst>
                <a:ext uri="{FF2B5EF4-FFF2-40B4-BE49-F238E27FC236}">
                  <a16:creationId xmlns:a16="http://schemas.microsoft.com/office/drawing/2014/main" id="{00000000-0008-0000-0800-0000E7000000}"/>
                </a:ext>
              </a:extLst>
            </xdr:cNvPr>
            <xdr:cNvSpPr/>
          </xdr:nvSpPr>
          <xdr:spPr>
            <a:xfrm>
              <a:off x="3152270" y="2899048"/>
              <a:ext cx="803158" cy="262811"/>
            </a:xfrm>
            <a:custGeom>
              <a:avLst/>
              <a:gdLst>
                <a:gd name="connsiteX0" fmla="*/ 761915 w 803158"/>
                <a:gd name="connsiteY0" fmla="*/ 0 h 262811"/>
                <a:gd name="connsiteX1" fmla="*/ 777657 w 803158"/>
                <a:gd name="connsiteY1" fmla="*/ 48521 h 262811"/>
                <a:gd name="connsiteX2" fmla="*/ 803158 w 803158"/>
                <a:gd name="connsiteY2" fmla="*/ 250953 h 262811"/>
                <a:gd name="connsiteX3" fmla="*/ 802560 w 803158"/>
                <a:gd name="connsiteY3" fmla="*/ 262810 h 262811"/>
                <a:gd name="connsiteX4" fmla="*/ 802561 w 803158"/>
                <a:gd name="connsiteY4" fmla="*/ 262810 h 262811"/>
                <a:gd name="connsiteX5" fmla="*/ 802561 w 803158"/>
                <a:gd name="connsiteY5" fmla="*/ 262811 h 262811"/>
                <a:gd name="connsiteX6" fmla="*/ 1084 w 803158"/>
                <a:gd name="connsiteY6" fmla="*/ 261892 h 262811"/>
                <a:gd name="connsiteX7" fmla="*/ 0 w 803158"/>
                <a:gd name="connsiteY7" fmla="*/ 260141 h 262811"/>
                <a:gd name="connsiteX8" fmla="*/ 761915 w 803158"/>
                <a:gd name="connsiteY8" fmla="*/ 0 h 262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03158" h="262811">
                  <a:moveTo>
                    <a:pt x="761915" y="0"/>
                  </a:moveTo>
                  <a:lnTo>
                    <a:pt x="777657" y="48521"/>
                  </a:lnTo>
                  <a:cubicBezTo>
                    <a:pt x="794304" y="113223"/>
                    <a:pt x="803158" y="181054"/>
                    <a:pt x="803158" y="250953"/>
                  </a:cubicBezTo>
                  <a:lnTo>
                    <a:pt x="802560" y="262810"/>
                  </a:lnTo>
                  <a:lnTo>
                    <a:pt x="802561" y="262810"/>
                  </a:lnTo>
                  <a:lnTo>
                    <a:pt x="802561" y="262811"/>
                  </a:lnTo>
                  <a:lnTo>
                    <a:pt x="1084" y="261892"/>
                  </a:lnTo>
                  <a:lnTo>
                    <a:pt x="0" y="260141"/>
                  </a:lnTo>
                  <a:lnTo>
                    <a:pt x="76191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2" name="Freeform 231">
              <a:extLst>
                <a:ext uri="{FF2B5EF4-FFF2-40B4-BE49-F238E27FC236}">
                  <a16:creationId xmlns:a16="http://schemas.microsoft.com/office/drawing/2014/main" id="{00000000-0008-0000-0800-0000E8000000}"/>
                </a:ext>
              </a:extLst>
            </xdr:cNvPr>
            <xdr:cNvSpPr/>
          </xdr:nvSpPr>
          <xdr:spPr>
            <a:xfrm>
              <a:off x="3146144" y="3154636"/>
              <a:ext cx="7777" cy="6297"/>
            </a:xfrm>
            <a:custGeom>
              <a:avLst/>
              <a:gdLst>
                <a:gd name="connsiteX0" fmla="*/ 7777 w 7777"/>
                <a:gd name="connsiteY0" fmla="*/ 0 h 6297"/>
                <a:gd name="connsiteX1" fmla="*/ 5543 w 7777"/>
                <a:gd name="connsiteY1" fmla="*/ 3609 h 6297"/>
                <a:gd name="connsiteX2" fmla="*/ 6127 w 7777"/>
                <a:gd name="connsiteY2" fmla="*/ 4553 h 6297"/>
                <a:gd name="connsiteX3" fmla="*/ 1019 w 7777"/>
                <a:gd name="connsiteY3" fmla="*/ 6297 h 6297"/>
                <a:gd name="connsiteX4" fmla="*/ 0 w 7777"/>
                <a:gd name="connsiteY4" fmla="*/ 6296 h 6297"/>
                <a:gd name="connsiteX5" fmla="*/ 7777 w 7777"/>
                <a:gd name="connsiteY5" fmla="*/ 0 h 62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777" h="6297">
                  <a:moveTo>
                    <a:pt x="7777" y="0"/>
                  </a:moveTo>
                  <a:lnTo>
                    <a:pt x="5543" y="3609"/>
                  </a:lnTo>
                  <a:lnTo>
                    <a:pt x="6127" y="4553"/>
                  </a:lnTo>
                  <a:lnTo>
                    <a:pt x="1019" y="6297"/>
                  </a:lnTo>
                  <a:lnTo>
                    <a:pt x="0" y="6296"/>
                  </a:lnTo>
                  <a:lnTo>
                    <a:pt x="777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3" name="AT.CN.5">
              <a:extLst>
                <a:ext uri="{FF2B5EF4-FFF2-40B4-BE49-F238E27FC236}">
                  <a16:creationId xmlns:a16="http://schemas.microsoft.com/office/drawing/2014/main" id="{00000000-0008-0000-0800-0000E9000000}"/>
                </a:ext>
              </a:extLst>
            </xdr:cNvPr>
            <xdr:cNvSpPr/>
          </xdr:nvSpPr>
          <xdr:spPr>
            <a:xfrm>
              <a:off x="445825" y="3157833"/>
              <a:ext cx="659267" cy="874990"/>
            </a:xfrm>
            <a:custGeom>
              <a:avLst/>
              <a:gdLst>
                <a:gd name="connsiteX0" fmla="*/ 0 w 659267"/>
                <a:gd name="connsiteY0" fmla="*/ 0 h 874990"/>
                <a:gd name="connsiteX1" fmla="*/ 540031 w 659267"/>
                <a:gd name="connsiteY1" fmla="*/ 620 h 874990"/>
                <a:gd name="connsiteX2" fmla="*/ 550756 w 659267"/>
                <a:gd name="connsiteY2" fmla="*/ 213014 h 874990"/>
                <a:gd name="connsiteX3" fmla="*/ 653095 w 659267"/>
                <a:gd name="connsiteY3" fmla="*/ 684942 h 874990"/>
                <a:gd name="connsiteX4" fmla="*/ 659267 w 659267"/>
                <a:gd name="connsiteY4" fmla="*/ 700324 h 874990"/>
                <a:gd name="connsiteX5" fmla="*/ 147697 w 659267"/>
                <a:gd name="connsiteY5" fmla="*/ 874990 h 874990"/>
                <a:gd name="connsiteX6" fmla="*/ 141468 w 659267"/>
                <a:gd name="connsiteY6" fmla="*/ 858136 h 874990"/>
                <a:gd name="connsiteX7" fmla="*/ 13544 w 659267"/>
                <a:gd name="connsiteY7" fmla="*/ 268226 h 874990"/>
                <a:gd name="connsiteX8" fmla="*/ 0 w 659267"/>
                <a:gd name="connsiteY8" fmla="*/ 0 h 8749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59267" h="874990">
                  <a:moveTo>
                    <a:pt x="0" y="0"/>
                  </a:moveTo>
                  <a:lnTo>
                    <a:pt x="540031" y="620"/>
                  </a:lnTo>
                  <a:lnTo>
                    <a:pt x="550756" y="213014"/>
                  </a:lnTo>
                  <a:cubicBezTo>
                    <a:pt x="567348" y="376393"/>
                    <a:pt x="602148" y="534390"/>
                    <a:pt x="653095" y="684942"/>
                  </a:cubicBezTo>
                  <a:lnTo>
                    <a:pt x="659267" y="700324"/>
                  </a:lnTo>
                  <a:lnTo>
                    <a:pt x="147697" y="874990"/>
                  </a:lnTo>
                  <a:lnTo>
                    <a:pt x="141468" y="858136"/>
                  </a:lnTo>
                  <a:cubicBezTo>
                    <a:pt x="77784" y="669946"/>
                    <a:pt x="34284" y="472450"/>
                    <a:pt x="13544" y="268226"/>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4" name="AT.CN.4">
              <a:extLst>
                <a:ext uri="{FF2B5EF4-FFF2-40B4-BE49-F238E27FC236}">
                  <a16:creationId xmlns:a16="http://schemas.microsoft.com/office/drawing/2014/main" id="{00000000-0008-0000-0800-0000EA000000}"/>
                </a:ext>
              </a:extLst>
            </xdr:cNvPr>
            <xdr:cNvSpPr/>
          </xdr:nvSpPr>
          <xdr:spPr>
            <a:xfrm>
              <a:off x="985856" y="3158453"/>
              <a:ext cx="545152" cy="699704"/>
            </a:xfrm>
            <a:custGeom>
              <a:avLst/>
              <a:gdLst>
                <a:gd name="connsiteX0" fmla="*/ 0 w 545152"/>
                <a:gd name="connsiteY0" fmla="*/ 0 h 699704"/>
                <a:gd name="connsiteX1" fmla="*/ 450026 w 545152"/>
                <a:gd name="connsiteY1" fmla="*/ 516 h 699704"/>
                <a:gd name="connsiteX2" fmla="*/ 450026 w 545152"/>
                <a:gd name="connsiteY2" fmla="*/ 517 h 699704"/>
                <a:gd name="connsiteX3" fmla="*/ 450025 w 545152"/>
                <a:gd name="connsiteY3" fmla="*/ 517 h 699704"/>
                <a:gd name="connsiteX4" fmla="*/ 458401 w 545152"/>
                <a:gd name="connsiteY4" fmla="*/ 166386 h 699704"/>
                <a:gd name="connsiteX5" fmla="*/ 539419 w 545152"/>
                <a:gd name="connsiteY5" fmla="*/ 539995 h 699704"/>
                <a:gd name="connsiteX6" fmla="*/ 545152 w 545152"/>
                <a:gd name="connsiteY6" fmla="*/ 554283 h 699704"/>
                <a:gd name="connsiteX7" fmla="*/ 119236 w 545152"/>
                <a:gd name="connsiteY7" fmla="*/ 699704 h 699704"/>
                <a:gd name="connsiteX8" fmla="*/ 113064 w 545152"/>
                <a:gd name="connsiteY8" fmla="*/ 684322 h 699704"/>
                <a:gd name="connsiteX9" fmla="*/ 10725 w 545152"/>
                <a:gd name="connsiteY9" fmla="*/ 212394 h 699704"/>
                <a:gd name="connsiteX10" fmla="*/ 0 w 545152"/>
                <a:gd name="connsiteY10" fmla="*/ 0 h 6997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45152" h="699704">
                  <a:moveTo>
                    <a:pt x="0" y="0"/>
                  </a:moveTo>
                  <a:lnTo>
                    <a:pt x="450026" y="516"/>
                  </a:lnTo>
                  <a:lnTo>
                    <a:pt x="450026" y="517"/>
                  </a:lnTo>
                  <a:lnTo>
                    <a:pt x="450025" y="517"/>
                  </a:lnTo>
                  <a:lnTo>
                    <a:pt x="458401" y="166386"/>
                  </a:lnTo>
                  <a:cubicBezTo>
                    <a:pt x="471536" y="295728"/>
                    <a:pt x="499086" y="420808"/>
                    <a:pt x="539419" y="539995"/>
                  </a:cubicBezTo>
                  <a:lnTo>
                    <a:pt x="545152" y="554283"/>
                  </a:lnTo>
                  <a:lnTo>
                    <a:pt x="119236" y="699704"/>
                  </a:lnTo>
                  <a:lnTo>
                    <a:pt x="113064" y="684322"/>
                  </a:lnTo>
                  <a:cubicBezTo>
                    <a:pt x="62117" y="533770"/>
                    <a:pt x="27317" y="375773"/>
                    <a:pt x="10725" y="212394"/>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5" name="AT.CN.3">
              <a:extLst>
                <a:ext uri="{FF2B5EF4-FFF2-40B4-BE49-F238E27FC236}">
                  <a16:creationId xmlns:a16="http://schemas.microsoft.com/office/drawing/2014/main" id="{00000000-0008-0000-0800-0000EB000000}"/>
                </a:ext>
              </a:extLst>
            </xdr:cNvPr>
            <xdr:cNvSpPr/>
          </xdr:nvSpPr>
          <xdr:spPr>
            <a:xfrm>
              <a:off x="1435882" y="3158970"/>
              <a:ext cx="521044" cy="553766"/>
            </a:xfrm>
            <a:custGeom>
              <a:avLst/>
              <a:gdLst>
                <a:gd name="connsiteX0" fmla="*/ 0 w 521044"/>
                <a:gd name="connsiteY0" fmla="*/ 0 h 553766"/>
                <a:gd name="connsiteX1" fmla="*/ 450025 w 521044"/>
                <a:gd name="connsiteY1" fmla="*/ 516 h 553766"/>
                <a:gd name="connsiteX2" fmla="*/ 456051 w 521044"/>
                <a:gd name="connsiteY2" fmla="*/ 119859 h 553766"/>
                <a:gd name="connsiteX3" fmla="*/ 515749 w 521044"/>
                <a:gd name="connsiteY3" fmla="*/ 395150 h 553766"/>
                <a:gd name="connsiteX4" fmla="*/ 521044 w 521044"/>
                <a:gd name="connsiteY4" fmla="*/ 408345 h 553766"/>
                <a:gd name="connsiteX5" fmla="*/ 95128 w 521044"/>
                <a:gd name="connsiteY5" fmla="*/ 553766 h 553766"/>
                <a:gd name="connsiteX6" fmla="*/ 89394 w 521044"/>
                <a:gd name="connsiteY6" fmla="*/ 539477 h 553766"/>
                <a:gd name="connsiteX7" fmla="*/ 8376 w 521044"/>
                <a:gd name="connsiteY7" fmla="*/ 165868 h 553766"/>
                <a:gd name="connsiteX8" fmla="*/ 0 w 521044"/>
                <a:gd name="connsiteY8" fmla="*/ 0 h 5537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21044" h="553766">
                  <a:moveTo>
                    <a:pt x="0" y="0"/>
                  </a:moveTo>
                  <a:lnTo>
                    <a:pt x="450025" y="516"/>
                  </a:lnTo>
                  <a:lnTo>
                    <a:pt x="456051" y="119859"/>
                  </a:lnTo>
                  <a:cubicBezTo>
                    <a:pt x="465730" y="215164"/>
                    <a:pt x="486030" y="307328"/>
                    <a:pt x="515749" y="395150"/>
                  </a:cubicBezTo>
                  <a:lnTo>
                    <a:pt x="521044" y="408345"/>
                  </a:lnTo>
                  <a:lnTo>
                    <a:pt x="95128" y="553766"/>
                  </a:lnTo>
                  <a:lnTo>
                    <a:pt x="89394" y="539477"/>
                  </a:lnTo>
                  <a:cubicBezTo>
                    <a:pt x="49061" y="420290"/>
                    <a:pt x="21511" y="295210"/>
                    <a:pt x="8376" y="165868"/>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a:p>
              <a:pPr algn="ctr"/>
              <a:endParaRPr lang="en-AU"/>
            </a:p>
          </xdr:txBody>
        </xdr:sp>
        <xdr:sp macro="" textlink="">
          <xdr:nvSpPr>
            <xdr:cNvPr id="236" name="AT.CN.2">
              <a:extLst>
                <a:ext uri="{FF2B5EF4-FFF2-40B4-BE49-F238E27FC236}">
                  <a16:creationId xmlns:a16="http://schemas.microsoft.com/office/drawing/2014/main" id="{00000000-0008-0000-0800-0000EC000000}"/>
                </a:ext>
              </a:extLst>
            </xdr:cNvPr>
            <xdr:cNvSpPr/>
          </xdr:nvSpPr>
          <xdr:spPr>
            <a:xfrm>
              <a:off x="1885909" y="3159487"/>
              <a:ext cx="496935" cy="407829"/>
            </a:xfrm>
            <a:custGeom>
              <a:avLst/>
              <a:gdLst>
                <a:gd name="connsiteX0" fmla="*/ 0 w 496935"/>
                <a:gd name="connsiteY0" fmla="*/ 0 h 407829"/>
                <a:gd name="connsiteX1" fmla="*/ 450026 w 496935"/>
                <a:gd name="connsiteY1" fmla="*/ 516 h 407829"/>
                <a:gd name="connsiteX2" fmla="*/ 450026 w 496935"/>
                <a:gd name="connsiteY2" fmla="*/ 516 h 407829"/>
                <a:gd name="connsiteX3" fmla="*/ 450025 w 496935"/>
                <a:gd name="connsiteY3" fmla="*/ 516 h 407829"/>
                <a:gd name="connsiteX4" fmla="*/ 453702 w 496935"/>
                <a:gd name="connsiteY4" fmla="*/ 73333 h 407829"/>
                <a:gd name="connsiteX5" fmla="*/ 492079 w 496935"/>
                <a:gd name="connsiteY5" fmla="*/ 250306 h 407829"/>
                <a:gd name="connsiteX6" fmla="*/ 496935 w 496935"/>
                <a:gd name="connsiteY6" fmla="*/ 262408 h 407829"/>
                <a:gd name="connsiteX7" fmla="*/ 71019 w 496935"/>
                <a:gd name="connsiteY7" fmla="*/ 407829 h 407829"/>
                <a:gd name="connsiteX8" fmla="*/ 65724 w 496935"/>
                <a:gd name="connsiteY8" fmla="*/ 394634 h 407829"/>
                <a:gd name="connsiteX9" fmla="*/ 6026 w 496935"/>
                <a:gd name="connsiteY9" fmla="*/ 119343 h 407829"/>
                <a:gd name="connsiteX10" fmla="*/ 0 w 496935"/>
                <a:gd name="connsiteY10" fmla="*/ 0 h 4078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96935" h="407829">
                  <a:moveTo>
                    <a:pt x="0" y="0"/>
                  </a:moveTo>
                  <a:lnTo>
                    <a:pt x="450026" y="516"/>
                  </a:lnTo>
                  <a:lnTo>
                    <a:pt x="450026" y="516"/>
                  </a:lnTo>
                  <a:lnTo>
                    <a:pt x="450025" y="516"/>
                  </a:lnTo>
                  <a:lnTo>
                    <a:pt x="453702" y="73333"/>
                  </a:lnTo>
                  <a:cubicBezTo>
                    <a:pt x="459924" y="134600"/>
                    <a:pt x="472974" y="193849"/>
                    <a:pt x="492079" y="250306"/>
                  </a:cubicBezTo>
                  <a:lnTo>
                    <a:pt x="496935" y="262408"/>
                  </a:lnTo>
                  <a:lnTo>
                    <a:pt x="71019" y="407829"/>
                  </a:lnTo>
                  <a:lnTo>
                    <a:pt x="65724" y="394634"/>
                  </a:lnTo>
                  <a:cubicBezTo>
                    <a:pt x="36005" y="306812"/>
                    <a:pt x="15705" y="214648"/>
                    <a:pt x="6026" y="119343"/>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7" name="AT.CN.1">
              <a:extLst>
                <a:ext uri="{FF2B5EF4-FFF2-40B4-BE49-F238E27FC236}">
                  <a16:creationId xmlns:a16="http://schemas.microsoft.com/office/drawing/2014/main" id="{00000000-0008-0000-0800-0000ED000000}"/>
                </a:ext>
              </a:extLst>
            </xdr:cNvPr>
            <xdr:cNvSpPr/>
          </xdr:nvSpPr>
          <xdr:spPr>
            <a:xfrm>
              <a:off x="2335935" y="3160003"/>
              <a:ext cx="810209" cy="261892"/>
            </a:xfrm>
            <a:custGeom>
              <a:avLst/>
              <a:gdLst>
                <a:gd name="connsiteX0" fmla="*/ 0 w 810209"/>
                <a:gd name="connsiteY0" fmla="*/ 0 h 261891"/>
                <a:gd name="connsiteX1" fmla="*/ 810209 w 810209"/>
                <a:gd name="connsiteY1" fmla="*/ 929 h 261891"/>
                <a:gd name="connsiteX2" fmla="*/ 809463 w 810209"/>
                <a:gd name="connsiteY2" fmla="*/ 1532 h 261891"/>
                <a:gd name="connsiteX3" fmla="*/ 46910 w 810209"/>
                <a:gd name="connsiteY3" fmla="*/ 261891 h 261891"/>
                <a:gd name="connsiteX4" fmla="*/ 42054 w 810209"/>
                <a:gd name="connsiteY4" fmla="*/ 249790 h 261891"/>
                <a:gd name="connsiteX5" fmla="*/ 3677 w 810209"/>
                <a:gd name="connsiteY5" fmla="*/ 72817 h 261891"/>
                <a:gd name="connsiteX6" fmla="*/ 0 w 810209"/>
                <a:gd name="connsiteY6" fmla="*/ 0 h 2618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810209" h="261891">
                  <a:moveTo>
                    <a:pt x="0" y="0"/>
                  </a:moveTo>
                  <a:lnTo>
                    <a:pt x="810209" y="929"/>
                  </a:lnTo>
                  <a:lnTo>
                    <a:pt x="809463" y="1532"/>
                  </a:lnTo>
                  <a:lnTo>
                    <a:pt x="46910" y="261891"/>
                  </a:lnTo>
                  <a:lnTo>
                    <a:pt x="42054" y="249790"/>
                  </a:lnTo>
                  <a:cubicBezTo>
                    <a:pt x="22949" y="193333"/>
                    <a:pt x="9899" y="134084"/>
                    <a:pt x="3677" y="72817"/>
                  </a:cubicBez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8" name="AT.OU.1">
              <a:extLst>
                <a:ext uri="{FF2B5EF4-FFF2-40B4-BE49-F238E27FC236}">
                  <a16:creationId xmlns:a16="http://schemas.microsoft.com/office/drawing/2014/main" id="{00000000-0008-0000-0800-0000EE000000}"/>
                </a:ext>
              </a:extLst>
            </xdr:cNvPr>
            <xdr:cNvSpPr/>
          </xdr:nvSpPr>
          <xdr:spPr>
            <a:xfrm>
              <a:off x="2522321" y="3160933"/>
              <a:ext cx="627699" cy="680399"/>
            </a:xfrm>
            <a:custGeom>
              <a:avLst/>
              <a:gdLst>
                <a:gd name="connsiteX0" fmla="*/ 624842 w 627699"/>
                <a:gd name="connsiteY0" fmla="*/ 0 h 680399"/>
                <a:gd name="connsiteX1" fmla="*/ 627699 w 627699"/>
                <a:gd name="connsiteY1" fmla="*/ 3 h 680399"/>
                <a:gd name="connsiteX2" fmla="*/ 206461 w 627699"/>
                <a:gd name="connsiteY2" fmla="*/ 680399 h 680399"/>
                <a:gd name="connsiteX3" fmla="*/ 170230 w 627699"/>
                <a:gd name="connsiteY3" fmla="*/ 660734 h 680399"/>
                <a:gd name="connsiteX4" fmla="*/ 36775 w 627699"/>
                <a:gd name="connsiteY4" fmla="*/ 547921 h 680399"/>
                <a:gd name="connsiteX5" fmla="*/ 0 w 627699"/>
                <a:gd name="connsiteY5" fmla="*/ 504948 h 680399"/>
                <a:gd name="connsiteX6" fmla="*/ 623077 w 627699"/>
                <a:gd name="connsiteY6" fmla="*/ 602 h 680399"/>
                <a:gd name="connsiteX7" fmla="*/ 624842 w 627699"/>
                <a:gd name="connsiteY7" fmla="*/ 0 h 6803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627699" h="680399">
                  <a:moveTo>
                    <a:pt x="624842" y="0"/>
                  </a:moveTo>
                  <a:lnTo>
                    <a:pt x="627699" y="3"/>
                  </a:lnTo>
                  <a:lnTo>
                    <a:pt x="206461" y="680399"/>
                  </a:lnTo>
                  <a:lnTo>
                    <a:pt x="170230" y="660734"/>
                  </a:lnTo>
                  <a:cubicBezTo>
                    <a:pt x="121751" y="627982"/>
                    <a:pt x="77009" y="590120"/>
                    <a:pt x="36775" y="547921"/>
                  </a:cubicBezTo>
                  <a:lnTo>
                    <a:pt x="0" y="504948"/>
                  </a:lnTo>
                  <a:lnTo>
                    <a:pt x="623077" y="602"/>
                  </a:lnTo>
                  <a:lnTo>
                    <a:pt x="62484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39" name="Freeform 238">
              <a:extLst>
                <a:ext uri="{FF2B5EF4-FFF2-40B4-BE49-F238E27FC236}">
                  <a16:creationId xmlns:a16="http://schemas.microsoft.com/office/drawing/2014/main" id="{00000000-0008-0000-0800-0000EF000000}"/>
                </a:ext>
              </a:extLst>
            </xdr:cNvPr>
            <xdr:cNvSpPr/>
          </xdr:nvSpPr>
          <xdr:spPr>
            <a:xfrm>
              <a:off x="2382844" y="3421893"/>
              <a:ext cx="139477" cy="243988"/>
            </a:xfrm>
            <a:custGeom>
              <a:avLst/>
              <a:gdLst>
                <a:gd name="connsiteX0" fmla="*/ 1 w 139477"/>
                <a:gd name="connsiteY0" fmla="*/ 0 h 243988"/>
                <a:gd name="connsiteX1" fmla="*/ 28247 w 139477"/>
                <a:gd name="connsiteY1" fmla="*/ 70394 h 243988"/>
                <a:gd name="connsiteX2" fmla="*/ 119381 w 139477"/>
                <a:gd name="connsiteY2" fmla="*/ 220504 h 243988"/>
                <a:gd name="connsiteX3" fmla="*/ 139477 w 139477"/>
                <a:gd name="connsiteY3" fmla="*/ 243987 h 243988"/>
                <a:gd name="connsiteX4" fmla="*/ 139477 w 139477"/>
                <a:gd name="connsiteY4" fmla="*/ 243988 h 243988"/>
                <a:gd name="connsiteX5" fmla="*/ 119380 w 139477"/>
                <a:gd name="connsiteY5" fmla="*/ 220504 h 243988"/>
                <a:gd name="connsiteX6" fmla="*/ 28246 w 139477"/>
                <a:gd name="connsiteY6" fmla="*/ 70394 h 243988"/>
                <a:gd name="connsiteX7" fmla="*/ 0 w 139477"/>
                <a:gd name="connsiteY7" fmla="*/ 1 h 243988"/>
                <a:gd name="connsiteX8" fmla="*/ 1 w 139477"/>
                <a:gd name="connsiteY8" fmla="*/ 0 h 2439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39477" h="243988">
                  <a:moveTo>
                    <a:pt x="1" y="0"/>
                  </a:moveTo>
                  <a:lnTo>
                    <a:pt x="28247" y="70394"/>
                  </a:lnTo>
                  <a:cubicBezTo>
                    <a:pt x="53214" y="123867"/>
                    <a:pt x="83850" y="174161"/>
                    <a:pt x="119381" y="220504"/>
                  </a:cubicBezTo>
                  <a:lnTo>
                    <a:pt x="139477" y="243987"/>
                  </a:lnTo>
                  <a:lnTo>
                    <a:pt x="139477" y="243988"/>
                  </a:lnTo>
                  <a:lnTo>
                    <a:pt x="119380" y="220504"/>
                  </a:lnTo>
                  <a:cubicBezTo>
                    <a:pt x="83849" y="174161"/>
                    <a:pt x="53213" y="123867"/>
                    <a:pt x="28246" y="70394"/>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0" name="Freeform 239">
              <a:extLst>
                <a:ext uri="{FF2B5EF4-FFF2-40B4-BE49-F238E27FC236}">
                  <a16:creationId xmlns:a16="http://schemas.microsoft.com/office/drawing/2014/main" id="{00000000-0008-0000-0800-0000F0000000}"/>
                </a:ext>
              </a:extLst>
            </xdr:cNvPr>
            <xdr:cNvSpPr/>
          </xdr:nvSpPr>
          <xdr:spPr>
            <a:xfrm>
              <a:off x="1956926" y="3567316"/>
              <a:ext cx="215990" cy="381389"/>
            </a:xfrm>
            <a:custGeom>
              <a:avLst/>
              <a:gdLst>
                <a:gd name="connsiteX0" fmla="*/ 1 w 215990"/>
                <a:gd name="connsiteY0" fmla="*/ 0 h 381389"/>
                <a:gd name="connsiteX1" fmla="*/ 46198 w 215990"/>
                <a:gd name="connsiteY1" fmla="*/ 115131 h 381389"/>
                <a:gd name="connsiteX2" fmla="*/ 187961 w 215990"/>
                <a:gd name="connsiteY2" fmla="*/ 348636 h 381389"/>
                <a:gd name="connsiteX3" fmla="*/ 215990 w 215990"/>
                <a:gd name="connsiteY3" fmla="*/ 381388 h 381389"/>
                <a:gd name="connsiteX4" fmla="*/ 215989 w 215990"/>
                <a:gd name="connsiteY4" fmla="*/ 381389 h 381389"/>
                <a:gd name="connsiteX5" fmla="*/ 187960 w 215990"/>
                <a:gd name="connsiteY5" fmla="*/ 348636 h 381389"/>
                <a:gd name="connsiteX6" fmla="*/ 46197 w 215990"/>
                <a:gd name="connsiteY6" fmla="*/ 115131 h 381389"/>
                <a:gd name="connsiteX7" fmla="*/ 0 w 215990"/>
                <a:gd name="connsiteY7" fmla="*/ 0 h 381389"/>
                <a:gd name="connsiteX8" fmla="*/ 1 w 215990"/>
                <a:gd name="connsiteY8" fmla="*/ 0 h 38138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15990" h="381389">
                  <a:moveTo>
                    <a:pt x="1" y="0"/>
                  </a:moveTo>
                  <a:lnTo>
                    <a:pt x="46198" y="115131"/>
                  </a:lnTo>
                  <a:cubicBezTo>
                    <a:pt x="85036" y="198311"/>
                    <a:pt x="132691" y="276546"/>
                    <a:pt x="187961" y="348636"/>
                  </a:cubicBezTo>
                  <a:lnTo>
                    <a:pt x="215990" y="381388"/>
                  </a:lnTo>
                  <a:lnTo>
                    <a:pt x="215989" y="381389"/>
                  </a:lnTo>
                  <a:lnTo>
                    <a:pt x="187960" y="348636"/>
                  </a:lnTo>
                  <a:cubicBezTo>
                    <a:pt x="132690" y="276546"/>
                    <a:pt x="85035" y="198311"/>
                    <a:pt x="46197" y="115131"/>
                  </a:cubicBezTo>
                  <a:lnTo>
                    <a:pt x="0" y="0"/>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1" name="AT.OU.2">
              <a:extLst>
                <a:ext uri="{FF2B5EF4-FFF2-40B4-BE49-F238E27FC236}">
                  <a16:creationId xmlns:a16="http://schemas.microsoft.com/office/drawing/2014/main" id="{00000000-0008-0000-0800-0000F1000000}"/>
                </a:ext>
              </a:extLst>
            </xdr:cNvPr>
            <xdr:cNvSpPr/>
          </xdr:nvSpPr>
          <xdr:spPr>
            <a:xfrm>
              <a:off x="2172917" y="3665881"/>
              <a:ext cx="555865" cy="559388"/>
            </a:xfrm>
            <a:custGeom>
              <a:avLst/>
              <a:gdLst>
                <a:gd name="connsiteX0" fmla="*/ 349404 w 555865"/>
                <a:gd name="connsiteY0" fmla="*/ 0 h 559388"/>
                <a:gd name="connsiteX1" fmla="*/ 386178 w 555865"/>
                <a:gd name="connsiteY1" fmla="*/ 42972 h 559388"/>
                <a:gd name="connsiteX2" fmla="*/ 519633 w 555865"/>
                <a:gd name="connsiteY2" fmla="*/ 155785 h 559388"/>
                <a:gd name="connsiteX3" fmla="*/ 555864 w 555865"/>
                <a:gd name="connsiteY3" fmla="*/ 175450 h 559388"/>
                <a:gd name="connsiteX4" fmla="*/ 555865 w 555865"/>
                <a:gd name="connsiteY4" fmla="*/ 175450 h 559388"/>
                <a:gd name="connsiteX5" fmla="*/ 555865 w 555865"/>
                <a:gd name="connsiteY5" fmla="*/ 175450 h 559388"/>
                <a:gd name="connsiteX6" fmla="*/ 318166 w 555865"/>
                <a:gd name="connsiteY6" fmla="*/ 559388 h 559388"/>
                <a:gd name="connsiteX7" fmla="*/ 268035 w 555865"/>
                <a:gd name="connsiteY7" fmla="*/ 528932 h 559388"/>
                <a:gd name="connsiteX8" fmla="*/ 60438 w 555865"/>
                <a:gd name="connsiteY8" fmla="*/ 353445 h 559388"/>
                <a:gd name="connsiteX9" fmla="*/ 0 w 555865"/>
                <a:gd name="connsiteY9" fmla="*/ 282822 h 559388"/>
                <a:gd name="connsiteX10" fmla="*/ 349404 w 555865"/>
                <a:gd name="connsiteY10" fmla="*/ 0 h 5593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55865" h="559388">
                  <a:moveTo>
                    <a:pt x="349404" y="0"/>
                  </a:moveTo>
                  <a:lnTo>
                    <a:pt x="386178" y="42972"/>
                  </a:lnTo>
                  <a:cubicBezTo>
                    <a:pt x="426412" y="85171"/>
                    <a:pt x="471154" y="123033"/>
                    <a:pt x="519633" y="155785"/>
                  </a:cubicBezTo>
                  <a:lnTo>
                    <a:pt x="555864" y="175450"/>
                  </a:lnTo>
                  <a:lnTo>
                    <a:pt x="555865" y="175450"/>
                  </a:lnTo>
                  <a:lnTo>
                    <a:pt x="555865" y="175450"/>
                  </a:lnTo>
                  <a:lnTo>
                    <a:pt x="318166" y="559388"/>
                  </a:lnTo>
                  <a:lnTo>
                    <a:pt x="268035" y="528932"/>
                  </a:lnTo>
                  <a:cubicBezTo>
                    <a:pt x="192624" y="477985"/>
                    <a:pt x="123024" y="419089"/>
                    <a:pt x="60438" y="353445"/>
                  </a:cubicBezTo>
                  <a:lnTo>
                    <a:pt x="0" y="282822"/>
                  </a:lnTo>
                  <a:lnTo>
                    <a:pt x="34940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2" name="Freeform 241">
              <a:extLst>
                <a:ext uri="{FF2B5EF4-FFF2-40B4-BE49-F238E27FC236}">
                  <a16:creationId xmlns:a16="http://schemas.microsoft.com/office/drawing/2014/main" id="{00000000-0008-0000-0800-0000F2000000}"/>
                </a:ext>
              </a:extLst>
            </xdr:cNvPr>
            <xdr:cNvSpPr/>
          </xdr:nvSpPr>
          <xdr:spPr>
            <a:xfrm>
              <a:off x="1531009" y="3712736"/>
              <a:ext cx="292505" cy="518790"/>
            </a:xfrm>
            <a:custGeom>
              <a:avLst/>
              <a:gdLst>
                <a:gd name="connsiteX0" fmla="*/ 2 w 292505"/>
                <a:gd name="connsiteY0" fmla="*/ 0 h 518790"/>
                <a:gd name="connsiteX1" fmla="*/ 64151 w 292505"/>
                <a:gd name="connsiteY1" fmla="*/ 159868 h 518790"/>
                <a:gd name="connsiteX2" fmla="*/ 256543 w 292505"/>
                <a:gd name="connsiteY2" fmla="*/ 476767 h 518790"/>
                <a:gd name="connsiteX3" fmla="*/ 292505 w 292505"/>
                <a:gd name="connsiteY3" fmla="*/ 518789 h 518790"/>
                <a:gd name="connsiteX4" fmla="*/ 292504 w 292505"/>
                <a:gd name="connsiteY4" fmla="*/ 518790 h 518790"/>
                <a:gd name="connsiteX5" fmla="*/ 256542 w 292505"/>
                <a:gd name="connsiteY5" fmla="*/ 476768 h 518790"/>
                <a:gd name="connsiteX6" fmla="*/ 64150 w 292505"/>
                <a:gd name="connsiteY6" fmla="*/ 159869 h 518790"/>
                <a:gd name="connsiteX7" fmla="*/ 0 w 292505"/>
                <a:gd name="connsiteY7" fmla="*/ 0 h 518790"/>
                <a:gd name="connsiteX8" fmla="*/ 2 w 292505"/>
                <a:gd name="connsiteY8" fmla="*/ 0 h 51879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92505" h="518790">
                  <a:moveTo>
                    <a:pt x="2" y="0"/>
                  </a:moveTo>
                  <a:lnTo>
                    <a:pt x="64151" y="159868"/>
                  </a:lnTo>
                  <a:cubicBezTo>
                    <a:pt x="116858" y="272754"/>
                    <a:pt x="181533" y="378931"/>
                    <a:pt x="256543" y="476767"/>
                  </a:cubicBezTo>
                  <a:lnTo>
                    <a:pt x="292505" y="518789"/>
                  </a:lnTo>
                  <a:lnTo>
                    <a:pt x="292504" y="518790"/>
                  </a:lnTo>
                  <a:lnTo>
                    <a:pt x="256542" y="476768"/>
                  </a:lnTo>
                  <a:cubicBezTo>
                    <a:pt x="181532" y="378932"/>
                    <a:pt x="116857" y="272755"/>
                    <a:pt x="64150" y="159869"/>
                  </a:cubicBezTo>
                  <a:lnTo>
                    <a:pt x="0" y="0"/>
                  </a:lnTo>
                  <a:lnTo>
                    <a:pt x="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3" name="Freeform 242">
              <a:extLst>
                <a:ext uri="{FF2B5EF4-FFF2-40B4-BE49-F238E27FC236}">
                  <a16:creationId xmlns:a16="http://schemas.microsoft.com/office/drawing/2014/main" id="{00000000-0008-0000-0800-0000F3000000}"/>
                </a:ext>
              </a:extLst>
            </xdr:cNvPr>
            <xdr:cNvSpPr/>
          </xdr:nvSpPr>
          <xdr:spPr>
            <a:xfrm>
              <a:off x="1105091" y="3858158"/>
              <a:ext cx="369018" cy="656191"/>
            </a:xfrm>
            <a:custGeom>
              <a:avLst/>
              <a:gdLst>
                <a:gd name="connsiteX0" fmla="*/ 1 w 369018"/>
                <a:gd name="connsiteY0" fmla="*/ 0 h 656191"/>
                <a:gd name="connsiteX1" fmla="*/ 82101 w 369018"/>
                <a:gd name="connsiteY1" fmla="*/ 204606 h 656191"/>
                <a:gd name="connsiteX2" fmla="*/ 325124 w 369018"/>
                <a:gd name="connsiteY2" fmla="*/ 604900 h 656191"/>
                <a:gd name="connsiteX3" fmla="*/ 369018 w 369018"/>
                <a:gd name="connsiteY3" fmla="*/ 656191 h 656191"/>
                <a:gd name="connsiteX4" fmla="*/ 369018 w 369018"/>
                <a:gd name="connsiteY4" fmla="*/ 656191 h 656191"/>
                <a:gd name="connsiteX5" fmla="*/ 325123 w 369018"/>
                <a:gd name="connsiteY5" fmla="*/ 604900 h 656191"/>
                <a:gd name="connsiteX6" fmla="*/ 82100 w 369018"/>
                <a:gd name="connsiteY6" fmla="*/ 204606 h 656191"/>
                <a:gd name="connsiteX7" fmla="*/ 0 w 369018"/>
                <a:gd name="connsiteY7" fmla="*/ 0 h 656191"/>
                <a:gd name="connsiteX8" fmla="*/ 1 w 369018"/>
                <a:gd name="connsiteY8" fmla="*/ 0 h 65619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69018" h="656191">
                  <a:moveTo>
                    <a:pt x="1" y="0"/>
                  </a:moveTo>
                  <a:lnTo>
                    <a:pt x="82101" y="204606"/>
                  </a:lnTo>
                  <a:cubicBezTo>
                    <a:pt x="148680" y="347199"/>
                    <a:pt x="230374" y="481318"/>
                    <a:pt x="325124" y="604900"/>
                  </a:cubicBezTo>
                  <a:lnTo>
                    <a:pt x="369018" y="656191"/>
                  </a:lnTo>
                  <a:lnTo>
                    <a:pt x="369018" y="656191"/>
                  </a:lnTo>
                  <a:lnTo>
                    <a:pt x="325123" y="604900"/>
                  </a:lnTo>
                  <a:cubicBezTo>
                    <a:pt x="230373" y="481318"/>
                    <a:pt x="148679" y="347199"/>
                    <a:pt x="82100" y="204606"/>
                  </a:cubicBezTo>
                  <a:lnTo>
                    <a:pt x="0" y="0"/>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4" name="AT.OU.3">
              <a:extLst>
                <a:ext uri="{FF2B5EF4-FFF2-40B4-BE49-F238E27FC236}">
                  <a16:creationId xmlns:a16="http://schemas.microsoft.com/office/drawing/2014/main" id="{00000000-0008-0000-0800-0000F4000000}"/>
                </a:ext>
              </a:extLst>
            </xdr:cNvPr>
            <xdr:cNvSpPr/>
          </xdr:nvSpPr>
          <xdr:spPr>
            <a:xfrm>
              <a:off x="1823513" y="3948704"/>
              <a:ext cx="667568" cy="658796"/>
            </a:xfrm>
            <a:custGeom>
              <a:avLst/>
              <a:gdLst>
                <a:gd name="connsiteX0" fmla="*/ 349402 w 667568"/>
                <a:gd name="connsiteY0" fmla="*/ 0 h 658796"/>
                <a:gd name="connsiteX1" fmla="*/ 409840 w 667568"/>
                <a:gd name="connsiteY1" fmla="*/ 70622 h 658796"/>
                <a:gd name="connsiteX2" fmla="*/ 617437 w 667568"/>
                <a:gd name="connsiteY2" fmla="*/ 246109 h 658796"/>
                <a:gd name="connsiteX3" fmla="*/ 667568 w 667568"/>
                <a:gd name="connsiteY3" fmla="*/ 276565 h 658796"/>
                <a:gd name="connsiteX4" fmla="*/ 430926 w 667568"/>
                <a:gd name="connsiteY4" fmla="*/ 658796 h 658796"/>
                <a:gd name="connsiteX5" fmla="*/ 365839 w 667568"/>
                <a:gd name="connsiteY5" fmla="*/ 619255 h 658796"/>
                <a:gd name="connsiteX6" fmla="*/ 84101 w 667568"/>
                <a:gd name="connsiteY6" fmla="*/ 381094 h 658796"/>
                <a:gd name="connsiteX7" fmla="*/ 0 w 667568"/>
                <a:gd name="connsiteY7" fmla="*/ 282821 h 658796"/>
                <a:gd name="connsiteX8" fmla="*/ 349402 w 667568"/>
                <a:gd name="connsiteY8" fmla="*/ 0 h 6587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67568" h="658796">
                  <a:moveTo>
                    <a:pt x="349402" y="0"/>
                  </a:moveTo>
                  <a:lnTo>
                    <a:pt x="409840" y="70622"/>
                  </a:lnTo>
                  <a:cubicBezTo>
                    <a:pt x="472426" y="136266"/>
                    <a:pt x="542026" y="195162"/>
                    <a:pt x="617437" y="246109"/>
                  </a:cubicBezTo>
                  <a:lnTo>
                    <a:pt x="667568" y="276565"/>
                  </a:lnTo>
                  <a:lnTo>
                    <a:pt x="430926" y="658796"/>
                  </a:lnTo>
                  <a:lnTo>
                    <a:pt x="365839" y="619255"/>
                  </a:lnTo>
                  <a:cubicBezTo>
                    <a:pt x="263495" y="550113"/>
                    <a:pt x="169038" y="470182"/>
                    <a:pt x="84101" y="381094"/>
                  </a:cubicBezTo>
                  <a:lnTo>
                    <a:pt x="0" y="282821"/>
                  </a:lnTo>
                  <a:lnTo>
                    <a:pt x="34940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5" name="AT.OU.4">
              <a:extLst>
                <a:ext uri="{FF2B5EF4-FFF2-40B4-BE49-F238E27FC236}">
                  <a16:creationId xmlns:a16="http://schemas.microsoft.com/office/drawing/2014/main" id="{00000000-0008-0000-0800-0000F5000000}"/>
                </a:ext>
              </a:extLst>
            </xdr:cNvPr>
            <xdr:cNvSpPr/>
          </xdr:nvSpPr>
          <xdr:spPr>
            <a:xfrm>
              <a:off x="1474109" y="4231527"/>
              <a:ext cx="780330" cy="758207"/>
            </a:xfrm>
            <a:custGeom>
              <a:avLst/>
              <a:gdLst>
                <a:gd name="connsiteX0" fmla="*/ 349403 w 780330"/>
                <a:gd name="connsiteY0" fmla="*/ 0 h 758207"/>
                <a:gd name="connsiteX1" fmla="*/ 433504 w 780330"/>
                <a:gd name="connsiteY1" fmla="*/ 98273 h 758207"/>
                <a:gd name="connsiteX2" fmla="*/ 715242 w 780330"/>
                <a:gd name="connsiteY2" fmla="*/ 336434 h 758207"/>
                <a:gd name="connsiteX3" fmla="*/ 780329 w 780330"/>
                <a:gd name="connsiteY3" fmla="*/ 375975 h 758207"/>
                <a:gd name="connsiteX4" fmla="*/ 780330 w 780330"/>
                <a:gd name="connsiteY4" fmla="*/ 375974 h 758207"/>
                <a:gd name="connsiteX5" fmla="*/ 780330 w 780330"/>
                <a:gd name="connsiteY5" fmla="*/ 375974 h 758207"/>
                <a:gd name="connsiteX6" fmla="*/ 543686 w 780330"/>
                <a:gd name="connsiteY6" fmla="*/ 758207 h 758207"/>
                <a:gd name="connsiteX7" fmla="*/ 463643 w 780330"/>
                <a:gd name="connsiteY7" fmla="*/ 709580 h 758207"/>
                <a:gd name="connsiteX8" fmla="*/ 107764 w 780330"/>
                <a:gd name="connsiteY8" fmla="*/ 408745 h 758207"/>
                <a:gd name="connsiteX9" fmla="*/ 0 w 780330"/>
                <a:gd name="connsiteY9" fmla="*/ 282822 h 758207"/>
                <a:gd name="connsiteX10" fmla="*/ 349403 w 780330"/>
                <a:gd name="connsiteY10" fmla="*/ 0 h 7582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330" h="758207">
                  <a:moveTo>
                    <a:pt x="349403" y="0"/>
                  </a:moveTo>
                  <a:lnTo>
                    <a:pt x="433504" y="98273"/>
                  </a:lnTo>
                  <a:cubicBezTo>
                    <a:pt x="518441" y="187361"/>
                    <a:pt x="612898" y="267292"/>
                    <a:pt x="715242" y="336434"/>
                  </a:cubicBezTo>
                  <a:lnTo>
                    <a:pt x="780329" y="375975"/>
                  </a:lnTo>
                  <a:lnTo>
                    <a:pt x="780330" y="375974"/>
                  </a:lnTo>
                  <a:lnTo>
                    <a:pt x="780330" y="375974"/>
                  </a:lnTo>
                  <a:lnTo>
                    <a:pt x="543686" y="758207"/>
                  </a:lnTo>
                  <a:lnTo>
                    <a:pt x="463643" y="709580"/>
                  </a:lnTo>
                  <a:cubicBezTo>
                    <a:pt x="334366" y="622242"/>
                    <a:pt x="215053" y="521277"/>
                    <a:pt x="107764" y="408745"/>
                  </a:cubicBezTo>
                  <a:lnTo>
                    <a:pt x="0" y="282822"/>
                  </a:lnTo>
                  <a:lnTo>
                    <a:pt x="34940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6" name="AT.OU.5">
              <a:extLst>
                <a:ext uri="{FF2B5EF4-FFF2-40B4-BE49-F238E27FC236}">
                  <a16:creationId xmlns:a16="http://schemas.microsoft.com/office/drawing/2014/main" id="{00000000-0008-0000-0800-0000F6000000}"/>
                </a:ext>
              </a:extLst>
            </xdr:cNvPr>
            <xdr:cNvSpPr/>
          </xdr:nvSpPr>
          <xdr:spPr>
            <a:xfrm>
              <a:off x="1054824" y="4514349"/>
              <a:ext cx="962970" cy="934065"/>
            </a:xfrm>
            <a:custGeom>
              <a:avLst/>
              <a:gdLst>
                <a:gd name="connsiteX0" fmla="*/ 419285 w 962970"/>
                <a:gd name="connsiteY0" fmla="*/ 0 h 934065"/>
                <a:gd name="connsiteX1" fmla="*/ 527048 w 962970"/>
                <a:gd name="connsiteY1" fmla="*/ 125923 h 934065"/>
                <a:gd name="connsiteX2" fmla="*/ 882927 w 962970"/>
                <a:gd name="connsiteY2" fmla="*/ 426758 h 934065"/>
                <a:gd name="connsiteX3" fmla="*/ 962970 w 962970"/>
                <a:gd name="connsiteY3" fmla="*/ 475385 h 934065"/>
                <a:gd name="connsiteX4" fmla="*/ 678998 w 962970"/>
                <a:gd name="connsiteY4" fmla="*/ 934065 h 934065"/>
                <a:gd name="connsiteX5" fmla="*/ 581008 w 962970"/>
                <a:gd name="connsiteY5" fmla="*/ 874534 h 934065"/>
                <a:gd name="connsiteX6" fmla="*/ 136158 w 962970"/>
                <a:gd name="connsiteY6" fmla="*/ 498491 h 934065"/>
                <a:gd name="connsiteX7" fmla="*/ 0 w 962970"/>
                <a:gd name="connsiteY7" fmla="*/ 339388 h 934065"/>
                <a:gd name="connsiteX8" fmla="*/ 419285 w 962970"/>
                <a:gd name="connsiteY8" fmla="*/ 0 h 93406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62970" h="934065">
                  <a:moveTo>
                    <a:pt x="419285" y="0"/>
                  </a:moveTo>
                  <a:lnTo>
                    <a:pt x="527048" y="125923"/>
                  </a:lnTo>
                  <a:cubicBezTo>
                    <a:pt x="634337" y="238455"/>
                    <a:pt x="753650" y="339420"/>
                    <a:pt x="882927" y="426758"/>
                  </a:cubicBezTo>
                  <a:lnTo>
                    <a:pt x="962970" y="475385"/>
                  </a:lnTo>
                  <a:lnTo>
                    <a:pt x="678998" y="934065"/>
                  </a:lnTo>
                  <a:lnTo>
                    <a:pt x="581008" y="874534"/>
                  </a:lnTo>
                  <a:cubicBezTo>
                    <a:pt x="419412" y="765362"/>
                    <a:pt x="270270" y="639156"/>
                    <a:pt x="136158" y="498491"/>
                  </a:cubicBezTo>
                  <a:lnTo>
                    <a:pt x="0" y="339388"/>
                  </a:lnTo>
                  <a:lnTo>
                    <a:pt x="41928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7" name="Freeform 246">
              <a:extLst>
                <a:ext uri="{FF2B5EF4-FFF2-40B4-BE49-F238E27FC236}">
                  <a16:creationId xmlns:a16="http://schemas.microsoft.com/office/drawing/2014/main" id="{00000000-0008-0000-0800-0000F7000000}"/>
                </a:ext>
              </a:extLst>
            </xdr:cNvPr>
            <xdr:cNvSpPr/>
          </xdr:nvSpPr>
          <xdr:spPr>
            <a:xfrm>
              <a:off x="4289573" y="1320298"/>
              <a:ext cx="537432" cy="480070"/>
            </a:xfrm>
            <a:custGeom>
              <a:avLst/>
              <a:gdLst>
                <a:gd name="connsiteX0" fmla="*/ 0 w 537432"/>
                <a:gd name="connsiteY0" fmla="*/ 0 h 480070"/>
                <a:gd name="connsiteX1" fmla="*/ 63533 w 537432"/>
                <a:gd name="connsiteY1" fmla="*/ 38597 h 480070"/>
                <a:gd name="connsiteX2" fmla="*/ 454727 w 537432"/>
                <a:gd name="connsiteY2" fmla="*/ 377368 h 480070"/>
                <a:gd name="connsiteX3" fmla="*/ 537432 w 537432"/>
                <a:gd name="connsiteY3" fmla="*/ 480070 h 480070"/>
                <a:gd name="connsiteX4" fmla="*/ 537432 w 537432"/>
                <a:gd name="connsiteY4" fmla="*/ 480070 h 480070"/>
                <a:gd name="connsiteX5" fmla="*/ 454726 w 537432"/>
                <a:gd name="connsiteY5" fmla="*/ 377368 h 480070"/>
                <a:gd name="connsiteX6" fmla="*/ 63532 w 537432"/>
                <a:gd name="connsiteY6" fmla="*/ 38597 h 480070"/>
                <a:gd name="connsiteX7" fmla="*/ 0 w 537432"/>
                <a:gd name="connsiteY7" fmla="*/ 0 h 480070"/>
                <a:gd name="connsiteX8" fmla="*/ 0 w 537432"/>
                <a:gd name="connsiteY8" fmla="*/ 0 h 48007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37432" h="480070">
                  <a:moveTo>
                    <a:pt x="0" y="0"/>
                  </a:moveTo>
                  <a:lnTo>
                    <a:pt x="63533" y="38597"/>
                  </a:lnTo>
                  <a:cubicBezTo>
                    <a:pt x="207174" y="135639"/>
                    <a:pt x="338515" y="249505"/>
                    <a:pt x="454727" y="377368"/>
                  </a:cubicBezTo>
                  <a:lnTo>
                    <a:pt x="537432" y="480070"/>
                  </a:lnTo>
                  <a:lnTo>
                    <a:pt x="537432" y="480070"/>
                  </a:lnTo>
                  <a:lnTo>
                    <a:pt x="454726" y="377368"/>
                  </a:lnTo>
                  <a:cubicBezTo>
                    <a:pt x="338514" y="249505"/>
                    <a:pt x="207173" y="135639"/>
                    <a:pt x="63532" y="38597"/>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8" name="CS.AT.5">
              <a:extLst>
                <a:ext uri="{FF2B5EF4-FFF2-40B4-BE49-F238E27FC236}">
                  <a16:creationId xmlns:a16="http://schemas.microsoft.com/office/drawing/2014/main" id="{00000000-0008-0000-0800-0000F8000000}"/>
                </a:ext>
              </a:extLst>
            </xdr:cNvPr>
            <xdr:cNvSpPr/>
          </xdr:nvSpPr>
          <xdr:spPr>
            <a:xfrm>
              <a:off x="4827006" y="1458183"/>
              <a:ext cx="877087" cy="1004205"/>
            </a:xfrm>
            <a:custGeom>
              <a:avLst/>
              <a:gdLst>
                <a:gd name="connsiteX0" fmla="*/ 422742 w 877087"/>
                <a:gd name="connsiteY0" fmla="*/ 0 h 1004205"/>
                <a:gd name="connsiteX1" fmla="*/ 520288 w 877087"/>
                <a:gd name="connsiteY1" fmla="*/ 128823 h 1004205"/>
                <a:gd name="connsiteX2" fmla="*/ 831142 w 877087"/>
                <a:gd name="connsiteY2" fmla="*/ 701797 h 1004205"/>
                <a:gd name="connsiteX3" fmla="*/ 877087 w 877087"/>
                <a:gd name="connsiteY3" fmla="*/ 829736 h 1004205"/>
                <a:gd name="connsiteX4" fmla="*/ 366092 w 877087"/>
                <a:gd name="connsiteY4" fmla="*/ 1004205 h 1004205"/>
                <a:gd name="connsiteX5" fmla="*/ 328599 w 877087"/>
                <a:gd name="connsiteY5" fmla="*/ 899801 h 1004205"/>
                <a:gd name="connsiteX6" fmla="*/ 79915 w 877087"/>
                <a:gd name="connsiteY6" fmla="*/ 441422 h 1004205"/>
                <a:gd name="connsiteX7" fmla="*/ 0 w 877087"/>
                <a:gd name="connsiteY7" fmla="*/ 342186 h 1004205"/>
                <a:gd name="connsiteX8" fmla="*/ 422742 w 877087"/>
                <a:gd name="connsiteY8" fmla="*/ 0 h 100420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77087" h="1004205">
                  <a:moveTo>
                    <a:pt x="422742" y="0"/>
                  </a:moveTo>
                  <a:lnTo>
                    <a:pt x="520288" y="128823"/>
                  </a:lnTo>
                  <a:cubicBezTo>
                    <a:pt x="645761" y="305263"/>
                    <a:pt x="750557" y="497433"/>
                    <a:pt x="831142" y="701797"/>
                  </a:cubicBezTo>
                  <a:lnTo>
                    <a:pt x="877087" y="829736"/>
                  </a:lnTo>
                  <a:lnTo>
                    <a:pt x="366092" y="1004205"/>
                  </a:lnTo>
                  <a:lnTo>
                    <a:pt x="328599" y="899801"/>
                  </a:lnTo>
                  <a:cubicBezTo>
                    <a:pt x="264131" y="736310"/>
                    <a:pt x="180294" y="582574"/>
                    <a:pt x="79915" y="441422"/>
                  </a:cubicBezTo>
                  <a:lnTo>
                    <a:pt x="0" y="342186"/>
                  </a:lnTo>
                  <a:lnTo>
                    <a:pt x="42274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49" name="Freeform 248">
              <a:extLst>
                <a:ext uri="{FF2B5EF4-FFF2-40B4-BE49-F238E27FC236}">
                  <a16:creationId xmlns:a16="http://schemas.microsoft.com/office/drawing/2014/main" id="{00000000-0008-0000-0800-0000F9000000}"/>
                </a:ext>
              </a:extLst>
            </xdr:cNvPr>
            <xdr:cNvSpPr/>
          </xdr:nvSpPr>
          <xdr:spPr>
            <a:xfrm>
              <a:off x="3816287" y="2084764"/>
              <a:ext cx="261817" cy="218040"/>
            </a:xfrm>
            <a:custGeom>
              <a:avLst/>
              <a:gdLst>
                <a:gd name="connsiteX0" fmla="*/ 0 w 261817"/>
                <a:gd name="connsiteY0" fmla="*/ 0 h 218040"/>
                <a:gd name="connsiteX1" fmla="*/ 33620 w 261817"/>
                <a:gd name="connsiteY1" fmla="*/ 20424 h 218040"/>
                <a:gd name="connsiteX2" fmla="*/ 261817 w 261817"/>
                <a:gd name="connsiteY2" fmla="*/ 218040 h 218040"/>
                <a:gd name="connsiteX3" fmla="*/ 261817 w 261817"/>
                <a:gd name="connsiteY3" fmla="*/ 218040 h 218040"/>
                <a:gd name="connsiteX4" fmla="*/ 153719 w 261817"/>
                <a:gd name="connsiteY4" fmla="*/ 112491 h 218040"/>
                <a:gd name="connsiteX5" fmla="*/ 33621 w 261817"/>
                <a:gd name="connsiteY5" fmla="*/ 20425 h 218040"/>
                <a:gd name="connsiteX6" fmla="*/ 0 w 261817"/>
                <a:gd name="connsiteY6" fmla="*/ 0 h 218040"/>
                <a:gd name="connsiteX7" fmla="*/ 0 w 261817"/>
                <a:gd name="connsiteY7" fmla="*/ 0 h 2180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261817" h="218040">
                  <a:moveTo>
                    <a:pt x="0" y="0"/>
                  </a:moveTo>
                  <a:lnTo>
                    <a:pt x="33620" y="20424"/>
                  </a:lnTo>
                  <a:cubicBezTo>
                    <a:pt x="117411" y="77032"/>
                    <a:pt x="194026" y="143453"/>
                    <a:pt x="261817" y="218040"/>
                  </a:cubicBezTo>
                  <a:lnTo>
                    <a:pt x="261817" y="218040"/>
                  </a:lnTo>
                  <a:lnTo>
                    <a:pt x="153719" y="112491"/>
                  </a:lnTo>
                  <a:cubicBezTo>
                    <a:pt x="115618" y="79486"/>
                    <a:pt x="75516" y="48729"/>
                    <a:pt x="33621" y="20425"/>
                  </a:cubicBez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0" name="Freeform 249">
              <a:extLst>
                <a:ext uri="{FF2B5EF4-FFF2-40B4-BE49-F238E27FC236}">
                  <a16:creationId xmlns:a16="http://schemas.microsoft.com/office/drawing/2014/main" id="{00000000-0008-0000-0800-0000FA000000}"/>
                </a:ext>
              </a:extLst>
            </xdr:cNvPr>
            <xdr:cNvSpPr/>
          </xdr:nvSpPr>
          <xdr:spPr>
            <a:xfrm>
              <a:off x="4078103" y="2302805"/>
              <a:ext cx="50584" cy="62813"/>
            </a:xfrm>
            <a:custGeom>
              <a:avLst/>
              <a:gdLst>
                <a:gd name="connsiteX0" fmla="*/ 0 w 50584"/>
                <a:gd name="connsiteY0" fmla="*/ 0 h 62813"/>
                <a:gd name="connsiteX1" fmla="*/ 1 w 50584"/>
                <a:gd name="connsiteY1" fmla="*/ 1 h 62813"/>
                <a:gd name="connsiteX2" fmla="*/ 50584 w 50584"/>
                <a:gd name="connsiteY2" fmla="*/ 62813 h 62813"/>
                <a:gd name="connsiteX3" fmla="*/ 50584 w 50584"/>
                <a:gd name="connsiteY3" fmla="*/ 62813 h 62813"/>
                <a:gd name="connsiteX4" fmla="*/ 0 w 50584"/>
                <a:gd name="connsiteY4" fmla="*/ 0 h 6281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50584" h="62813">
                  <a:moveTo>
                    <a:pt x="0" y="0"/>
                  </a:moveTo>
                  <a:lnTo>
                    <a:pt x="1" y="1"/>
                  </a:lnTo>
                  <a:lnTo>
                    <a:pt x="50584" y="62813"/>
                  </a:lnTo>
                  <a:lnTo>
                    <a:pt x="50584" y="62813"/>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1" name="CS.AT.2">
              <a:extLst>
                <a:ext uri="{FF2B5EF4-FFF2-40B4-BE49-F238E27FC236}">
                  <a16:creationId xmlns:a16="http://schemas.microsoft.com/office/drawing/2014/main" id="{00000000-0008-0000-0800-0000FB000000}"/>
                </a:ext>
              </a:extLst>
            </xdr:cNvPr>
            <xdr:cNvSpPr/>
          </xdr:nvSpPr>
          <xdr:spPr>
            <a:xfrm>
              <a:off x="3779527" y="2365618"/>
              <a:ext cx="559876" cy="533429"/>
            </a:xfrm>
            <a:custGeom>
              <a:avLst/>
              <a:gdLst>
                <a:gd name="connsiteX0" fmla="*/ 349160 w 559876"/>
                <a:gd name="connsiteY0" fmla="*/ 0 h 533429"/>
                <a:gd name="connsiteX1" fmla="*/ 393438 w 559876"/>
                <a:gd name="connsiteY1" fmla="*/ 54984 h 533429"/>
                <a:gd name="connsiteX2" fmla="*/ 538503 w 559876"/>
                <a:gd name="connsiteY2" fmla="*/ 322372 h 533429"/>
                <a:gd name="connsiteX3" fmla="*/ 559876 w 559876"/>
                <a:gd name="connsiteY3" fmla="*/ 388247 h 533429"/>
                <a:gd name="connsiteX4" fmla="*/ 134659 w 559876"/>
                <a:gd name="connsiteY4" fmla="*/ 533429 h 533429"/>
                <a:gd name="connsiteX5" fmla="*/ 119718 w 559876"/>
                <a:gd name="connsiteY5" fmla="*/ 487377 h 533429"/>
                <a:gd name="connsiteX6" fmla="*/ 26461 w 559876"/>
                <a:gd name="connsiteY6" fmla="*/ 315485 h 533429"/>
                <a:gd name="connsiteX7" fmla="*/ 0 w 559876"/>
                <a:gd name="connsiteY7" fmla="*/ 282625 h 533429"/>
                <a:gd name="connsiteX8" fmla="*/ 349160 w 559876"/>
                <a:gd name="connsiteY8" fmla="*/ 0 h 53342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59876" h="533429">
                  <a:moveTo>
                    <a:pt x="349160" y="0"/>
                  </a:moveTo>
                  <a:lnTo>
                    <a:pt x="393438" y="54984"/>
                  </a:lnTo>
                  <a:cubicBezTo>
                    <a:pt x="451992" y="137323"/>
                    <a:pt x="500897" y="227002"/>
                    <a:pt x="538503" y="322372"/>
                  </a:cubicBezTo>
                  <a:lnTo>
                    <a:pt x="559876" y="388247"/>
                  </a:lnTo>
                  <a:lnTo>
                    <a:pt x="134659" y="533429"/>
                  </a:lnTo>
                  <a:lnTo>
                    <a:pt x="119718" y="487377"/>
                  </a:lnTo>
                  <a:cubicBezTo>
                    <a:pt x="95542" y="426068"/>
                    <a:pt x="64103" y="368417"/>
                    <a:pt x="26461" y="315485"/>
                  </a:cubicBezTo>
                  <a:lnTo>
                    <a:pt x="0" y="282625"/>
                  </a:lnTo>
                  <a:lnTo>
                    <a:pt x="34916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2" name="Freeform 251">
              <a:extLst>
                <a:ext uri="{FF2B5EF4-FFF2-40B4-BE49-F238E27FC236}">
                  <a16:creationId xmlns:a16="http://schemas.microsoft.com/office/drawing/2014/main" id="{00000000-0008-0000-0800-0000FC000000}"/>
                </a:ext>
              </a:extLst>
            </xdr:cNvPr>
            <xdr:cNvSpPr/>
          </xdr:nvSpPr>
          <xdr:spPr>
            <a:xfrm>
              <a:off x="3745005" y="2605374"/>
              <a:ext cx="34522" cy="42868"/>
            </a:xfrm>
            <a:custGeom>
              <a:avLst/>
              <a:gdLst>
                <a:gd name="connsiteX0" fmla="*/ 0 w 34522"/>
                <a:gd name="connsiteY0" fmla="*/ 0 h 42868"/>
                <a:gd name="connsiteX1" fmla="*/ 1 w 34522"/>
                <a:gd name="connsiteY1" fmla="*/ 1 h 42868"/>
                <a:gd name="connsiteX2" fmla="*/ 34522 w 34522"/>
                <a:gd name="connsiteY2" fmla="*/ 42868 h 42868"/>
                <a:gd name="connsiteX3" fmla="*/ 34522 w 34522"/>
                <a:gd name="connsiteY3" fmla="*/ 42868 h 42868"/>
                <a:gd name="connsiteX4" fmla="*/ 0 w 34522"/>
                <a:gd name="connsiteY4" fmla="*/ 0 h 428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34522" h="42868">
                  <a:moveTo>
                    <a:pt x="0" y="0"/>
                  </a:moveTo>
                  <a:lnTo>
                    <a:pt x="1" y="1"/>
                  </a:lnTo>
                  <a:lnTo>
                    <a:pt x="34522" y="42868"/>
                  </a:lnTo>
                  <a:lnTo>
                    <a:pt x="34522" y="42868"/>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3" name="CS.AT.1">
              <a:extLst>
                <a:ext uri="{FF2B5EF4-FFF2-40B4-BE49-F238E27FC236}">
                  <a16:creationId xmlns:a16="http://schemas.microsoft.com/office/drawing/2014/main" id="{00000000-0008-0000-0800-0000FD000000}"/>
                </a:ext>
              </a:extLst>
            </xdr:cNvPr>
            <xdr:cNvSpPr/>
          </xdr:nvSpPr>
          <xdr:spPr>
            <a:xfrm>
              <a:off x="3151687" y="2648242"/>
              <a:ext cx="762499" cy="510946"/>
            </a:xfrm>
            <a:custGeom>
              <a:avLst/>
              <a:gdLst>
                <a:gd name="connsiteX0" fmla="*/ 627841 w 762499"/>
                <a:gd name="connsiteY0" fmla="*/ 0 h 510946"/>
                <a:gd name="connsiteX1" fmla="*/ 654301 w 762499"/>
                <a:gd name="connsiteY1" fmla="*/ 32859 h 510946"/>
                <a:gd name="connsiteX2" fmla="*/ 747558 w 762499"/>
                <a:gd name="connsiteY2" fmla="*/ 204751 h 510946"/>
                <a:gd name="connsiteX3" fmla="*/ 762499 w 762499"/>
                <a:gd name="connsiteY3" fmla="*/ 250805 h 510946"/>
                <a:gd name="connsiteX4" fmla="*/ 584 w 762499"/>
                <a:gd name="connsiteY4" fmla="*/ 510946 h 510946"/>
                <a:gd name="connsiteX5" fmla="*/ 0 w 762499"/>
                <a:gd name="connsiteY5" fmla="*/ 510002 h 510946"/>
                <a:gd name="connsiteX6" fmla="*/ 2234 w 762499"/>
                <a:gd name="connsiteY6" fmla="*/ 506393 h 510946"/>
                <a:gd name="connsiteX7" fmla="*/ 627841 w 762499"/>
                <a:gd name="connsiteY7" fmla="*/ 0 h 5109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62499" h="510946">
                  <a:moveTo>
                    <a:pt x="627841" y="0"/>
                  </a:moveTo>
                  <a:lnTo>
                    <a:pt x="654301" y="32859"/>
                  </a:lnTo>
                  <a:cubicBezTo>
                    <a:pt x="691943" y="85791"/>
                    <a:pt x="723382" y="143442"/>
                    <a:pt x="747558" y="204751"/>
                  </a:cubicBezTo>
                  <a:lnTo>
                    <a:pt x="762499" y="250805"/>
                  </a:lnTo>
                  <a:lnTo>
                    <a:pt x="584" y="510946"/>
                  </a:lnTo>
                  <a:lnTo>
                    <a:pt x="0" y="510002"/>
                  </a:lnTo>
                  <a:lnTo>
                    <a:pt x="2234" y="506393"/>
                  </a:lnTo>
                  <a:lnTo>
                    <a:pt x="62784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4" name="Freeform 253">
              <a:extLst>
                <a:ext uri="{FF2B5EF4-FFF2-40B4-BE49-F238E27FC236}">
                  <a16:creationId xmlns:a16="http://schemas.microsoft.com/office/drawing/2014/main" id="{00000000-0008-0000-0800-0000FE000000}"/>
                </a:ext>
              </a:extLst>
            </xdr:cNvPr>
            <xdr:cNvSpPr/>
          </xdr:nvSpPr>
          <xdr:spPr>
            <a:xfrm>
              <a:off x="3914185" y="2899047"/>
              <a:ext cx="41244" cy="262811"/>
            </a:xfrm>
            <a:custGeom>
              <a:avLst/>
              <a:gdLst>
                <a:gd name="connsiteX0" fmla="*/ 1 w 41244"/>
                <a:gd name="connsiteY0" fmla="*/ 0 h 262811"/>
                <a:gd name="connsiteX1" fmla="*/ 15743 w 41244"/>
                <a:gd name="connsiteY1" fmla="*/ 48523 h 262811"/>
                <a:gd name="connsiteX2" fmla="*/ 41244 w 41244"/>
                <a:gd name="connsiteY2" fmla="*/ 250955 h 262811"/>
                <a:gd name="connsiteX3" fmla="*/ 40646 w 41244"/>
                <a:gd name="connsiteY3" fmla="*/ 262811 h 262811"/>
                <a:gd name="connsiteX4" fmla="*/ 40645 w 41244"/>
                <a:gd name="connsiteY4" fmla="*/ 262811 h 262811"/>
                <a:gd name="connsiteX5" fmla="*/ 41243 w 41244"/>
                <a:gd name="connsiteY5" fmla="*/ 250954 h 262811"/>
                <a:gd name="connsiteX6" fmla="*/ 15742 w 41244"/>
                <a:gd name="connsiteY6" fmla="*/ 48522 h 262811"/>
                <a:gd name="connsiteX7" fmla="*/ 0 w 41244"/>
                <a:gd name="connsiteY7" fmla="*/ 1 h 262811"/>
                <a:gd name="connsiteX8" fmla="*/ 1 w 41244"/>
                <a:gd name="connsiteY8" fmla="*/ 0 h 262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1244" h="262811">
                  <a:moveTo>
                    <a:pt x="1" y="0"/>
                  </a:moveTo>
                  <a:lnTo>
                    <a:pt x="15743" y="48523"/>
                  </a:lnTo>
                  <a:cubicBezTo>
                    <a:pt x="32390" y="113225"/>
                    <a:pt x="41244" y="181056"/>
                    <a:pt x="41244" y="250955"/>
                  </a:cubicBezTo>
                  <a:lnTo>
                    <a:pt x="40646" y="262811"/>
                  </a:lnTo>
                  <a:lnTo>
                    <a:pt x="40645" y="262811"/>
                  </a:lnTo>
                  <a:lnTo>
                    <a:pt x="41243" y="250954"/>
                  </a:lnTo>
                  <a:cubicBezTo>
                    <a:pt x="41243" y="181055"/>
                    <a:pt x="32389" y="113224"/>
                    <a:pt x="15742" y="48522"/>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5" name="Freeform 254">
              <a:extLst>
                <a:ext uri="{FF2B5EF4-FFF2-40B4-BE49-F238E27FC236}">
                  <a16:creationId xmlns:a16="http://schemas.microsoft.com/office/drawing/2014/main" id="{00000000-0008-0000-0800-0000FF000000}"/>
                </a:ext>
              </a:extLst>
            </xdr:cNvPr>
            <xdr:cNvSpPr/>
          </xdr:nvSpPr>
          <xdr:spPr>
            <a:xfrm>
              <a:off x="1435882" y="3158970"/>
              <a:ext cx="95129" cy="553766"/>
            </a:xfrm>
            <a:custGeom>
              <a:avLst/>
              <a:gdLst>
                <a:gd name="connsiteX0" fmla="*/ 0 w 95129"/>
                <a:gd name="connsiteY0" fmla="*/ 0 h 553766"/>
                <a:gd name="connsiteX1" fmla="*/ 1 w 95129"/>
                <a:gd name="connsiteY1" fmla="*/ 0 h 553766"/>
                <a:gd name="connsiteX2" fmla="*/ 8377 w 95129"/>
                <a:gd name="connsiteY2" fmla="*/ 165868 h 553766"/>
                <a:gd name="connsiteX3" fmla="*/ 89395 w 95129"/>
                <a:gd name="connsiteY3" fmla="*/ 539477 h 553766"/>
                <a:gd name="connsiteX4" fmla="*/ 95129 w 95129"/>
                <a:gd name="connsiteY4" fmla="*/ 553766 h 553766"/>
                <a:gd name="connsiteX5" fmla="*/ 95127 w 95129"/>
                <a:gd name="connsiteY5" fmla="*/ 553766 h 553766"/>
                <a:gd name="connsiteX6" fmla="*/ 89394 w 95129"/>
                <a:gd name="connsiteY6" fmla="*/ 539478 h 553766"/>
                <a:gd name="connsiteX7" fmla="*/ 8376 w 95129"/>
                <a:gd name="connsiteY7" fmla="*/ 165869 h 553766"/>
                <a:gd name="connsiteX8" fmla="*/ 0 w 95129"/>
                <a:gd name="connsiteY8" fmla="*/ 0 h 55376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5129" h="553766">
                  <a:moveTo>
                    <a:pt x="0" y="0"/>
                  </a:moveTo>
                  <a:lnTo>
                    <a:pt x="1" y="0"/>
                  </a:lnTo>
                  <a:lnTo>
                    <a:pt x="8377" y="165868"/>
                  </a:lnTo>
                  <a:cubicBezTo>
                    <a:pt x="21512" y="295210"/>
                    <a:pt x="49062" y="420290"/>
                    <a:pt x="89395" y="539477"/>
                  </a:cubicBezTo>
                  <a:lnTo>
                    <a:pt x="95129" y="553766"/>
                  </a:lnTo>
                  <a:lnTo>
                    <a:pt x="95127" y="553766"/>
                  </a:lnTo>
                  <a:lnTo>
                    <a:pt x="89394" y="539478"/>
                  </a:lnTo>
                  <a:cubicBezTo>
                    <a:pt x="49061" y="420291"/>
                    <a:pt x="21511" y="295211"/>
                    <a:pt x="8376" y="165869"/>
                  </a:cubicBez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6" name="Freeform 255">
              <a:extLst>
                <a:ext uri="{FF2B5EF4-FFF2-40B4-BE49-F238E27FC236}">
                  <a16:creationId xmlns:a16="http://schemas.microsoft.com/office/drawing/2014/main" id="{00000000-0008-0000-0800-000000010000}"/>
                </a:ext>
              </a:extLst>
            </xdr:cNvPr>
            <xdr:cNvSpPr/>
          </xdr:nvSpPr>
          <xdr:spPr>
            <a:xfrm>
              <a:off x="2335934" y="3160002"/>
              <a:ext cx="46911" cy="261892"/>
            </a:xfrm>
            <a:custGeom>
              <a:avLst/>
              <a:gdLst>
                <a:gd name="connsiteX0" fmla="*/ 0 w 46911"/>
                <a:gd name="connsiteY0" fmla="*/ 0 h 261892"/>
                <a:gd name="connsiteX1" fmla="*/ 1 w 46911"/>
                <a:gd name="connsiteY1" fmla="*/ 0 h 261892"/>
                <a:gd name="connsiteX2" fmla="*/ 3678 w 46911"/>
                <a:gd name="connsiteY2" fmla="*/ 72817 h 261892"/>
                <a:gd name="connsiteX3" fmla="*/ 42055 w 46911"/>
                <a:gd name="connsiteY3" fmla="*/ 249790 h 261892"/>
                <a:gd name="connsiteX4" fmla="*/ 46911 w 46911"/>
                <a:gd name="connsiteY4" fmla="*/ 261891 h 261892"/>
                <a:gd name="connsiteX5" fmla="*/ 46910 w 46911"/>
                <a:gd name="connsiteY5" fmla="*/ 261892 h 261892"/>
                <a:gd name="connsiteX6" fmla="*/ 42054 w 46911"/>
                <a:gd name="connsiteY6" fmla="*/ 249790 h 261892"/>
                <a:gd name="connsiteX7" fmla="*/ 3677 w 46911"/>
                <a:gd name="connsiteY7" fmla="*/ 72817 h 261892"/>
                <a:gd name="connsiteX8" fmla="*/ 0 w 46911"/>
                <a:gd name="connsiteY8" fmla="*/ 0 h 2618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6911" h="261892">
                  <a:moveTo>
                    <a:pt x="0" y="0"/>
                  </a:moveTo>
                  <a:lnTo>
                    <a:pt x="1" y="0"/>
                  </a:lnTo>
                  <a:lnTo>
                    <a:pt x="3678" y="72817"/>
                  </a:lnTo>
                  <a:cubicBezTo>
                    <a:pt x="9900" y="134084"/>
                    <a:pt x="22950" y="193333"/>
                    <a:pt x="42055" y="249790"/>
                  </a:cubicBezTo>
                  <a:lnTo>
                    <a:pt x="46911" y="261891"/>
                  </a:lnTo>
                  <a:lnTo>
                    <a:pt x="46910" y="261892"/>
                  </a:lnTo>
                  <a:lnTo>
                    <a:pt x="42054" y="249790"/>
                  </a:lnTo>
                  <a:cubicBezTo>
                    <a:pt x="22949" y="193333"/>
                    <a:pt x="9899" y="134084"/>
                    <a:pt x="3677" y="72817"/>
                  </a:cubicBez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7" name="Freeform 256">
              <a:extLst>
                <a:ext uri="{FF2B5EF4-FFF2-40B4-BE49-F238E27FC236}">
                  <a16:creationId xmlns:a16="http://schemas.microsoft.com/office/drawing/2014/main" id="{00000000-0008-0000-0800-000001010000}"/>
                </a:ext>
              </a:extLst>
            </xdr:cNvPr>
            <xdr:cNvSpPr/>
          </xdr:nvSpPr>
          <xdr:spPr>
            <a:xfrm>
              <a:off x="3145398" y="3160932"/>
              <a:ext cx="1765" cy="603"/>
            </a:xfrm>
            <a:custGeom>
              <a:avLst/>
              <a:gdLst>
                <a:gd name="connsiteX0" fmla="*/ 746 w 1765"/>
                <a:gd name="connsiteY0" fmla="*/ 0 h 603"/>
                <a:gd name="connsiteX1" fmla="*/ 1765 w 1765"/>
                <a:gd name="connsiteY1" fmla="*/ 1 h 603"/>
                <a:gd name="connsiteX2" fmla="*/ 0 w 1765"/>
                <a:gd name="connsiteY2" fmla="*/ 603 h 603"/>
                <a:gd name="connsiteX3" fmla="*/ 746 w 1765"/>
                <a:gd name="connsiteY3" fmla="*/ 0 h 603"/>
              </a:gdLst>
              <a:ahLst/>
              <a:cxnLst>
                <a:cxn ang="0">
                  <a:pos x="connsiteX0" y="connsiteY0"/>
                </a:cxn>
                <a:cxn ang="0">
                  <a:pos x="connsiteX1" y="connsiteY1"/>
                </a:cxn>
                <a:cxn ang="0">
                  <a:pos x="connsiteX2" y="connsiteY2"/>
                </a:cxn>
                <a:cxn ang="0">
                  <a:pos x="connsiteX3" y="connsiteY3"/>
                </a:cxn>
              </a:cxnLst>
              <a:rect l="l" t="t" r="r" b="b"/>
              <a:pathLst>
                <a:path w="1765" h="603">
                  <a:moveTo>
                    <a:pt x="746" y="0"/>
                  </a:moveTo>
                  <a:lnTo>
                    <a:pt x="1765" y="1"/>
                  </a:lnTo>
                  <a:lnTo>
                    <a:pt x="0" y="603"/>
                  </a:lnTo>
                  <a:lnTo>
                    <a:pt x="74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8" name="AT.IS.1">
              <a:extLst>
                <a:ext uri="{FF2B5EF4-FFF2-40B4-BE49-F238E27FC236}">
                  <a16:creationId xmlns:a16="http://schemas.microsoft.com/office/drawing/2014/main" id="{00000000-0008-0000-0800-000002010000}"/>
                </a:ext>
              </a:extLst>
            </xdr:cNvPr>
            <xdr:cNvSpPr/>
          </xdr:nvSpPr>
          <xdr:spPr>
            <a:xfrm>
              <a:off x="2382845" y="3161534"/>
              <a:ext cx="762553" cy="504346"/>
            </a:xfrm>
            <a:custGeom>
              <a:avLst/>
              <a:gdLst>
                <a:gd name="connsiteX0" fmla="*/ 762553 w 762553"/>
                <a:gd name="connsiteY0" fmla="*/ 0 h 504346"/>
                <a:gd name="connsiteX1" fmla="*/ 139476 w 762553"/>
                <a:gd name="connsiteY1" fmla="*/ 504346 h 504346"/>
                <a:gd name="connsiteX2" fmla="*/ 119380 w 762553"/>
                <a:gd name="connsiteY2" fmla="*/ 480863 h 504346"/>
                <a:gd name="connsiteX3" fmla="*/ 28246 w 762553"/>
                <a:gd name="connsiteY3" fmla="*/ 330753 h 504346"/>
                <a:gd name="connsiteX4" fmla="*/ 0 w 762553"/>
                <a:gd name="connsiteY4" fmla="*/ 260359 h 504346"/>
                <a:gd name="connsiteX5" fmla="*/ 762553 w 762553"/>
                <a:gd name="connsiteY5" fmla="*/ 0 h 50434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62553" h="504346">
                  <a:moveTo>
                    <a:pt x="762553" y="0"/>
                  </a:moveTo>
                  <a:lnTo>
                    <a:pt x="139476" y="504346"/>
                  </a:lnTo>
                  <a:lnTo>
                    <a:pt x="119380" y="480863"/>
                  </a:lnTo>
                  <a:cubicBezTo>
                    <a:pt x="83849" y="434520"/>
                    <a:pt x="53213" y="384226"/>
                    <a:pt x="28246" y="330753"/>
                  </a:cubicBezTo>
                  <a:lnTo>
                    <a:pt x="0" y="260359"/>
                  </a:lnTo>
                  <a:lnTo>
                    <a:pt x="76255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59" name="AT.IS.2">
              <a:extLst>
                <a:ext uri="{FF2B5EF4-FFF2-40B4-BE49-F238E27FC236}">
                  <a16:creationId xmlns:a16="http://schemas.microsoft.com/office/drawing/2014/main" id="{00000000-0008-0000-0800-000003010000}"/>
                </a:ext>
              </a:extLst>
            </xdr:cNvPr>
            <xdr:cNvSpPr/>
          </xdr:nvSpPr>
          <xdr:spPr>
            <a:xfrm>
              <a:off x="1956928" y="3421895"/>
              <a:ext cx="565393" cy="526809"/>
            </a:xfrm>
            <a:custGeom>
              <a:avLst/>
              <a:gdLst>
                <a:gd name="connsiteX0" fmla="*/ 425916 w 565393"/>
                <a:gd name="connsiteY0" fmla="*/ 0 h 526809"/>
                <a:gd name="connsiteX1" fmla="*/ 454162 w 565393"/>
                <a:gd name="connsiteY1" fmla="*/ 70393 h 526809"/>
                <a:gd name="connsiteX2" fmla="*/ 545296 w 565393"/>
                <a:gd name="connsiteY2" fmla="*/ 220503 h 526809"/>
                <a:gd name="connsiteX3" fmla="*/ 565393 w 565393"/>
                <a:gd name="connsiteY3" fmla="*/ 243987 h 526809"/>
                <a:gd name="connsiteX4" fmla="*/ 215989 w 565393"/>
                <a:gd name="connsiteY4" fmla="*/ 526809 h 526809"/>
                <a:gd name="connsiteX5" fmla="*/ 187960 w 565393"/>
                <a:gd name="connsiteY5" fmla="*/ 494057 h 526809"/>
                <a:gd name="connsiteX6" fmla="*/ 46197 w 565393"/>
                <a:gd name="connsiteY6" fmla="*/ 260552 h 526809"/>
                <a:gd name="connsiteX7" fmla="*/ 0 w 565393"/>
                <a:gd name="connsiteY7" fmla="*/ 145421 h 526809"/>
                <a:gd name="connsiteX8" fmla="*/ 425916 w 565393"/>
                <a:gd name="connsiteY8" fmla="*/ 0 h 52680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65393" h="526809">
                  <a:moveTo>
                    <a:pt x="425916" y="0"/>
                  </a:moveTo>
                  <a:lnTo>
                    <a:pt x="454162" y="70393"/>
                  </a:lnTo>
                  <a:cubicBezTo>
                    <a:pt x="479129" y="123866"/>
                    <a:pt x="509765" y="174160"/>
                    <a:pt x="545296" y="220503"/>
                  </a:cubicBezTo>
                  <a:lnTo>
                    <a:pt x="565393" y="243987"/>
                  </a:lnTo>
                  <a:lnTo>
                    <a:pt x="215989" y="526809"/>
                  </a:lnTo>
                  <a:lnTo>
                    <a:pt x="187960" y="494057"/>
                  </a:lnTo>
                  <a:cubicBezTo>
                    <a:pt x="132690" y="421967"/>
                    <a:pt x="85035" y="343732"/>
                    <a:pt x="46197" y="260552"/>
                  </a:cubicBezTo>
                  <a:lnTo>
                    <a:pt x="0" y="145421"/>
                  </a:lnTo>
                  <a:lnTo>
                    <a:pt x="42591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0" name="AT.IS.3">
              <a:extLst>
                <a:ext uri="{FF2B5EF4-FFF2-40B4-BE49-F238E27FC236}">
                  <a16:creationId xmlns:a16="http://schemas.microsoft.com/office/drawing/2014/main" id="{00000000-0008-0000-0800-000004010000}"/>
                </a:ext>
              </a:extLst>
            </xdr:cNvPr>
            <xdr:cNvSpPr/>
          </xdr:nvSpPr>
          <xdr:spPr>
            <a:xfrm>
              <a:off x="1531011" y="3567315"/>
              <a:ext cx="641905" cy="664210"/>
            </a:xfrm>
            <a:custGeom>
              <a:avLst/>
              <a:gdLst>
                <a:gd name="connsiteX0" fmla="*/ 425916 w 641905"/>
                <a:gd name="connsiteY0" fmla="*/ 0 h 664210"/>
                <a:gd name="connsiteX1" fmla="*/ 472113 w 641905"/>
                <a:gd name="connsiteY1" fmla="*/ 115131 h 664210"/>
                <a:gd name="connsiteX2" fmla="*/ 613876 w 641905"/>
                <a:gd name="connsiteY2" fmla="*/ 348636 h 664210"/>
                <a:gd name="connsiteX3" fmla="*/ 641905 w 641905"/>
                <a:gd name="connsiteY3" fmla="*/ 381389 h 664210"/>
                <a:gd name="connsiteX4" fmla="*/ 292503 w 641905"/>
                <a:gd name="connsiteY4" fmla="*/ 664210 h 664210"/>
                <a:gd name="connsiteX5" fmla="*/ 256541 w 641905"/>
                <a:gd name="connsiteY5" fmla="*/ 622188 h 664210"/>
                <a:gd name="connsiteX6" fmla="*/ 64149 w 641905"/>
                <a:gd name="connsiteY6" fmla="*/ 305289 h 664210"/>
                <a:gd name="connsiteX7" fmla="*/ 0 w 641905"/>
                <a:gd name="connsiteY7" fmla="*/ 145421 h 664210"/>
                <a:gd name="connsiteX8" fmla="*/ 425916 w 641905"/>
                <a:gd name="connsiteY8" fmla="*/ 0 h 6642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41905" h="664210">
                  <a:moveTo>
                    <a:pt x="425916" y="0"/>
                  </a:moveTo>
                  <a:lnTo>
                    <a:pt x="472113" y="115131"/>
                  </a:lnTo>
                  <a:cubicBezTo>
                    <a:pt x="510951" y="198311"/>
                    <a:pt x="558606" y="276546"/>
                    <a:pt x="613876" y="348636"/>
                  </a:cubicBezTo>
                  <a:lnTo>
                    <a:pt x="641905" y="381389"/>
                  </a:lnTo>
                  <a:lnTo>
                    <a:pt x="292503" y="664210"/>
                  </a:lnTo>
                  <a:lnTo>
                    <a:pt x="256541" y="622188"/>
                  </a:lnTo>
                  <a:cubicBezTo>
                    <a:pt x="181531" y="524352"/>
                    <a:pt x="116856" y="418175"/>
                    <a:pt x="64149" y="305289"/>
                  </a:cubicBezTo>
                  <a:lnTo>
                    <a:pt x="0" y="145421"/>
                  </a:lnTo>
                  <a:lnTo>
                    <a:pt x="42591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1" name="Freeform 260">
              <a:extLst>
                <a:ext uri="{FF2B5EF4-FFF2-40B4-BE49-F238E27FC236}">
                  <a16:creationId xmlns:a16="http://schemas.microsoft.com/office/drawing/2014/main" id="{00000000-0008-0000-0800-000005010000}"/>
                </a:ext>
              </a:extLst>
            </xdr:cNvPr>
            <xdr:cNvSpPr/>
          </xdr:nvSpPr>
          <xdr:spPr>
            <a:xfrm>
              <a:off x="2522321" y="3665881"/>
              <a:ext cx="206461" cy="175451"/>
            </a:xfrm>
            <a:custGeom>
              <a:avLst/>
              <a:gdLst>
                <a:gd name="connsiteX0" fmla="*/ 0 w 206461"/>
                <a:gd name="connsiteY0" fmla="*/ 0 h 175451"/>
                <a:gd name="connsiteX1" fmla="*/ 36775 w 206461"/>
                <a:gd name="connsiteY1" fmla="*/ 42973 h 175451"/>
                <a:gd name="connsiteX2" fmla="*/ 170230 w 206461"/>
                <a:gd name="connsiteY2" fmla="*/ 155786 h 175451"/>
                <a:gd name="connsiteX3" fmla="*/ 206461 w 206461"/>
                <a:gd name="connsiteY3" fmla="*/ 175451 h 175451"/>
                <a:gd name="connsiteX4" fmla="*/ 206460 w 206461"/>
                <a:gd name="connsiteY4" fmla="*/ 175451 h 175451"/>
                <a:gd name="connsiteX5" fmla="*/ 170229 w 206461"/>
                <a:gd name="connsiteY5" fmla="*/ 155786 h 175451"/>
                <a:gd name="connsiteX6" fmla="*/ 36774 w 206461"/>
                <a:gd name="connsiteY6" fmla="*/ 42973 h 175451"/>
                <a:gd name="connsiteX7" fmla="*/ 0 w 206461"/>
                <a:gd name="connsiteY7" fmla="*/ 1 h 175451"/>
                <a:gd name="connsiteX8" fmla="*/ 0 w 206461"/>
                <a:gd name="connsiteY8" fmla="*/ 0 h 17545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06461" h="175451">
                  <a:moveTo>
                    <a:pt x="0" y="0"/>
                  </a:moveTo>
                  <a:lnTo>
                    <a:pt x="36775" y="42973"/>
                  </a:lnTo>
                  <a:cubicBezTo>
                    <a:pt x="77009" y="85172"/>
                    <a:pt x="121751" y="123034"/>
                    <a:pt x="170230" y="155786"/>
                  </a:cubicBezTo>
                  <a:lnTo>
                    <a:pt x="206461" y="175451"/>
                  </a:lnTo>
                  <a:lnTo>
                    <a:pt x="206460" y="175451"/>
                  </a:lnTo>
                  <a:lnTo>
                    <a:pt x="170229" y="155786"/>
                  </a:lnTo>
                  <a:cubicBezTo>
                    <a:pt x="121750" y="123034"/>
                    <a:pt x="77008" y="85172"/>
                    <a:pt x="36774" y="42973"/>
                  </a:cubicBezTo>
                  <a:lnTo>
                    <a:pt x="0" y="1"/>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2" name="AT.IS.4">
              <a:extLst>
                <a:ext uri="{FF2B5EF4-FFF2-40B4-BE49-F238E27FC236}">
                  <a16:creationId xmlns:a16="http://schemas.microsoft.com/office/drawing/2014/main" id="{00000000-0008-0000-0800-000006010000}"/>
                </a:ext>
              </a:extLst>
            </xdr:cNvPr>
            <xdr:cNvSpPr/>
          </xdr:nvSpPr>
          <xdr:spPr>
            <a:xfrm>
              <a:off x="1105092" y="3712736"/>
              <a:ext cx="718420" cy="801612"/>
            </a:xfrm>
            <a:custGeom>
              <a:avLst/>
              <a:gdLst>
                <a:gd name="connsiteX0" fmla="*/ 425916 w 718420"/>
                <a:gd name="connsiteY0" fmla="*/ 0 h 801612"/>
                <a:gd name="connsiteX1" fmla="*/ 490066 w 718420"/>
                <a:gd name="connsiteY1" fmla="*/ 159869 h 801612"/>
                <a:gd name="connsiteX2" fmla="*/ 682458 w 718420"/>
                <a:gd name="connsiteY2" fmla="*/ 476768 h 801612"/>
                <a:gd name="connsiteX3" fmla="*/ 718420 w 718420"/>
                <a:gd name="connsiteY3" fmla="*/ 518790 h 801612"/>
                <a:gd name="connsiteX4" fmla="*/ 369017 w 718420"/>
                <a:gd name="connsiteY4" fmla="*/ 801612 h 801612"/>
                <a:gd name="connsiteX5" fmla="*/ 325123 w 718420"/>
                <a:gd name="connsiteY5" fmla="*/ 750321 h 801612"/>
                <a:gd name="connsiteX6" fmla="*/ 82100 w 718420"/>
                <a:gd name="connsiteY6" fmla="*/ 350027 h 801612"/>
                <a:gd name="connsiteX7" fmla="*/ 0 w 718420"/>
                <a:gd name="connsiteY7" fmla="*/ 145421 h 801612"/>
                <a:gd name="connsiteX8" fmla="*/ 425916 w 718420"/>
                <a:gd name="connsiteY8" fmla="*/ 0 h 8016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18420" h="801612">
                  <a:moveTo>
                    <a:pt x="425916" y="0"/>
                  </a:moveTo>
                  <a:lnTo>
                    <a:pt x="490066" y="159869"/>
                  </a:lnTo>
                  <a:cubicBezTo>
                    <a:pt x="542773" y="272755"/>
                    <a:pt x="607448" y="378932"/>
                    <a:pt x="682458" y="476768"/>
                  </a:cubicBezTo>
                  <a:lnTo>
                    <a:pt x="718420" y="518790"/>
                  </a:lnTo>
                  <a:lnTo>
                    <a:pt x="369017" y="801612"/>
                  </a:lnTo>
                  <a:lnTo>
                    <a:pt x="325123" y="750321"/>
                  </a:lnTo>
                  <a:cubicBezTo>
                    <a:pt x="230373" y="626739"/>
                    <a:pt x="148679" y="492620"/>
                    <a:pt x="82100" y="350027"/>
                  </a:cubicBezTo>
                  <a:lnTo>
                    <a:pt x="0" y="145421"/>
                  </a:lnTo>
                  <a:lnTo>
                    <a:pt x="42591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3" name="AT.IS.5">
              <a:extLst>
                <a:ext uri="{FF2B5EF4-FFF2-40B4-BE49-F238E27FC236}">
                  <a16:creationId xmlns:a16="http://schemas.microsoft.com/office/drawing/2014/main" id="{00000000-0008-0000-0800-000007010000}"/>
                </a:ext>
              </a:extLst>
            </xdr:cNvPr>
            <xdr:cNvSpPr/>
          </xdr:nvSpPr>
          <xdr:spPr>
            <a:xfrm>
              <a:off x="593521" y="3858158"/>
              <a:ext cx="880588" cy="995579"/>
            </a:xfrm>
            <a:custGeom>
              <a:avLst/>
              <a:gdLst>
                <a:gd name="connsiteX0" fmla="*/ 511570 w 880588"/>
                <a:gd name="connsiteY0" fmla="*/ 0 h 995579"/>
                <a:gd name="connsiteX1" fmla="*/ 593670 w 880588"/>
                <a:gd name="connsiteY1" fmla="*/ 204606 h 995579"/>
                <a:gd name="connsiteX2" fmla="*/ 836693 w 880588"/>
                <a:gd name="connsiteY2" fmla="*/ 604900 h 995579"/>
                <a:gd name="connsiteX3" fmla="*/ 880588 w 880588"/>
                <a:gd name="connsiteY3" fmla="*/ 656191 h 995579"/>
                <a:gd name="connsiteX4" fmla="*/ 461303 w 880588"/>
                <a:gd name="connsiteY4" fmla="*/ 995579 h 995579"/>
                <a:gd name="connsiteX5" fmla="*/ 407889 w 880588"/>
                <a:gd name="connsiteY5" fmla="*/ 933164 h 995579"/>
                <a:gd name="connsiteX6" fmla="*/ 45277 w 880588"/>
                <a:gd name="connsiteY6" fmla="*/ 297170 h 995579"/>
                <a:gd name="connsiteX7" fmla="*/ 0 w 880588"/>
                <a:gd name="connsiteY7" fmla="*/ 174666 h 995579"/>
                <a:gd name="connsiteX8" fmla="*/ 511570 w 880588"/>
                <a:gd name="connsiteY8" fmla="*/ 0 h 9955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80588" h="995579">
                  <a:moveTo>
                    <a:pt x="511570" y="0"/>
                  </a:moveTo>
                  <a:lnTo>
                    <a:pt x="593670" y="204606"/>
                  </a:lnTo>
                  <a:cubicBezTo>
                    <a:pt x="660249" y="347199"/>
                    <a:pt x="741943" y="481318"/>
                    <a:pt x="836693" y="604900"/>
                  </a:cubicBezTo>
                  <a:lnTo>
                    <a:pt x="880588" y="656191"/>
                  </a:lnTo>
                  <a:lnTo>
                    <a:pt x="461303" y="995579"/>
                  </a:lnTo>
                  <a:lnTo>
                    <a:pt x="407889" y="933164"/>
                  </a:lnTo>
                  <a:cubicBezTo>
                    <a:pt x="259843" y="740067"/>
                    <a:pt x="137295" y="526391"/>
                    <a:pt x="45277" y="297170"/>
                  </a:cubicBezTo>
                  <a:lnTo>
                    <a:pt x="0" y="174666"/>
                  </a:lnTo>
                  <a:lnTo>
                    <a:pt x="51157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4" name="Freeform 263">
              <a:extLst>
                <a:ext uri="{FF2B5EF4-FFF2-40B4-BE49-F238E27FC236}">
                  <a16:creationId xmlns:a16="http://schemas.microsoft.com/office/drawing/2014/main" id="{00000000-0008-0000-0800-000008010000}"/>
                </a:ext>
              </a:extLst>
            </xdr:cNvPr>
            <xdr:cNvSpPr/>
          </xdr:nvSpPr>
          <xdr:spPr>
            <a:xfrm>
              <a:off x="1823513" y="4231525"/>
              <a:ext cx="430927" cy="375976"/>
            </a:xfrm>
            <a:custGeom>
              <a:avLst/>
              <a:gdLst>
                <a:gd name="connsiteX0" fmla="*/ 1 w 430927"/>
                <a:gd name="connsiteY0" fmla="*/ 0 h 375976"/>
                <a:gd name="connsiteX1" fmla="*/ 84102 w 430927"/>
                <a:gd name="connsiteY1" fmla="*/ 98273 h 375976"/>
                <a:gd name="connsiteX2" fmla="*/ 365840 w 430927"/>
                <a:gd name="connsiteY2" fmla="*/ 336434 h 375976"/>
                <a:gd name="connsiteX3" fmla="*/ 430927 w 430927"/>
                <a:gd name="connsiteY3" fmla="*/ 375975 h 375976"/>
                <a:gd name="connsiteX4" fmla="*/ 430926 w 430927"/>
                <a:gd name="connsiteY4" fmla="*/ 375976 h 375976"/>
                <a:gd name="connsiteX5" fmla="*/ 365839 w 430927"/>
                <a:gd name="connsiteY5" fmla="*/ 336435 h 375976"/>
                <a:gd name="connsiteX6" fmla="*/ 84101 w 430927"/>
                <a:gd name="connsiteY6" fmla="*/ 98274 h 375976"/>
                <a:gd name="connsiteX7" fmla="*/ 0 w 430927"/>
                <a:gd name="connsiteY7" fmla="*/ 1 h 375976"/>
                <a:gd name="connsiteX8" fmla="*/ 1 w 430927"/>
                <a:gd name="connsiteY8" fmla="*/ 0 h 3759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30927" h="375976">
                  <a:moveTo>
                    <a:pt x="1" y="0"/>
                  </a:moveTo>
                  <a:lnTo>
                    <a:pt x="84102" y="98273"/>
                  </a:lnTo>
                  <a:cubicBezTo>
                    <a:pt x="169039" y="187361"/>
                    <a:pt x="263496" y="267292"/>
                    <a:pt x="365840" y="336434"/>
                  </a:cubicBezTo>
                  <a:lnTo>
                    <a:pt x="430927" y="375975"/>
                  </a:lnTo>
                  <a:lnTo>
                    <a:pt x="430926" y="375976"/>
                  </a:lnTo>
                  <a:lnTo>
                    <a:pt x="365839" y="336435"/>
                  </a:lnTo>
                  <a:cubicBezTo>
                    <a:pt x="263495" y="267293"/>
                    <a:pt x="169038" y="187362"/>
                    <a:pt x="84101" y="98274"/>
                  </a:cubicBez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5" name="Freeform 264">
              <a:extLst>
                <a:ext uri="{FF2B5EF4-FFF2-40B4-BE49-F238E27FC236}">
                  <a16:creationId xmlns:a16="http://schemas.microsoft.com/office/drawing/2014/main" id="{00000000-0008-0000-0800-000009010000}"/>
                </a:ext>
              </a:extLst>
            </xdr:cNvPr>
            <xdr:cNvSpPr/>
          </xdr:nvSpPr>
          <xdr:spPr>
            <a:xfrm>
              <a:off x="3150019" y="3158244"/>
              <a:ext cx="3334" cy="2695"/>
            </a:xfrm>
            <a:custGeom>
              <a:avLst/>
              <a:gdLst>
                <a:gd name="connsiteX0" fmla="*/ 1666 w 3334"/>
                <a:gd name="connsiteY0" fmla="*/ 0 h 2695"/>
                <a:gd name="connsiteX1" fmla="*/ 3334 w 3334"/>
                <a:gd name="connsiteY1" fmla="*/ 2695 h 2695"/>
                <a:gd name="connsiteX2" fmla="*/ 0 w 3334"/>
                <a:gd name="connsiteY2" fmla="*/ 2691 h 2695"/>
                <a:gd name="connsiteX3" fmla="*/ 1666 w 3334"/>
                <a:gd name="connsiteY3" fmla="*/ 0 h 2695"/>
              </a:gdLst>
              <a:ahLst/>
              <a:cxnLst>
                <a:cxn ang="0">
                  <a:pos x="connsiteX0" y="connsiteY0"/>
                </a:cxn>
                <a:cxn ang="0">
                  <a:pos x="connsiteX1" y="connsiteY1"/>
                </a:cxn>
                <a:cxn ang="0">
                  <a:pos x="connsiteX2" y="connsiteY2"/>
                </a:cxn>
                <a:cxn ang="0">
                  <a:pos x="connsiteX3" y="connsiteY3"/>
                </a:cxn>
              </a:cxnLst>
              <a:rect l="l" t="t" r="r" b="b"/>
              <a:pathLst>
                <a:path w="3334" h="2695">
                  <a:moveTo>
                    <a:pt x="1666" y="0"/>
                  </a:moveTo>
                  <a:lnTo>
                    <a:pt x="3334" y="2695"/>
                  </a:lnTo>
                  <a:lnTo>
                    <a:pt x="0" y="2691"/>
                  </a:lnTo>
                  <a:lnTo>
                    <a:pt x="166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6" name="PC.WC.5">
              <a:extLst>
                <a:ext uri="{FF2B5EF4-FFF2-40B4-BE49-F238E27FC236}">
                  <a16:creationId xmlns:a16="http://schemas.microsoft.com/office/drawing/2014/main" id="{00000000-0008-0000-0800-00000A010000}"/>
                </a:ext>
              </a:extLst>
            </xdr:cNvPr>
            <xdr:cNvSpPr/>
          </xdr:nvSpPr>
          <xdr:spPr>
            <a:xfrm>
              <a:off x="1013776" y="855905"/>
              <a:ext cx="996850" cy="972268"/>
            </a:xfrm>
            <a:custGeom>
              <a:avLst/>
              <a:gdLst>
                <a:gd name="connsiteX0" fmla="*/ 712940 w 996850"/>
                <a:gd name="connsiteY0" fmla="*/ 0 h 972268"/>
                <a:gd name="connsiteX1" fmla="*/ 996850 w 996850"/>
                <a:gd name="connsiteY1" fmla="*/ 458716 h 972268"/>
                <a:gd name="connsiteX2" fmla="*/ 923975 w 996850"/>
                <a:gd name="connsiteY2" fmla="*/ 502989 h 972268"/>
                <a:gd name="connsiteX3" fmla="*/ 532781 w 996850"/>
                <a:gd name="connsiteY3" fmla="*/ 841760 h 972268"/>
                <a:gd name="connsiteX4" fmla="*/ 427684 w 996850"/>
                <a:gd name="connsiteY4" fmla="*/ 972268 h 972268"/>
                <a:gd name="connsiteX5" fmla="*/ 0 w 996850"/>
                <a:gd name="connsiteY5" fmla="*/ 638374 h 972268"/>
                <a:gd name="connsiteX6" fmla="*/ 27714 w 996850"/>
                <a:gd name="connsiteY6" fmla="*/ 601774 h 972268"/>
                <a:gd name="connsiteX7" fmla="*/ 622056 w 996850"/>
                <a:gd name="connsiteY7" fmla="*/ 55214 h 972268"/>
                <a:gd name="connsiteX8" fmla="*/ 712940 w 996850"/>
                <a:gd name="connsiteY8" fmla="*/ 0 h 9722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96850" h="972268">
                  <a:moveTo>
                    <a:pt x="712940" y="0"/>
                  </a:moveTo>
                  <a:lnTo>
                    <a:pt x="996850" y="458716"/>
                  </a:lnTo>
                  <a:lnTo>
                    <a:pt x="923975" y="502989"/>
                  </a:lnTo>
                  <a:cubicBezTo>
                    <a:pt x="780334" y="600031"/>
                    <a:pt x="648994" y="713897"/>
                    <a:pt x="532781" y="841760"/>
                  </a:cubicBezTo>
                  <a:lnTo>
                    <a:pt x="427684" y="972268"/>
                  </a:lnTo>
                  <a:lnTo>
                    <a:pt x="0" y="638374"/>
                  </a:lnTo>
                  <a:lnTo>
                    <a:pt x="27714" y="601774"/>
                  </a:lnTo>
                  <a:cubicBezTo>
                    <a:pt x="197202" y="391329"/>
                    <a:pt x="397617" y="206842"/>
                    <a:pt x="622056" y="55214"/>
                  </a:cubicBezTo>
                  <a:lnTo>
                    <a:pt x="71294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7" name="PC.WC.4">
              <a:extLst>
                <a:ext uri="{FF2B5EF4-FFF2-40B4-BE49-F238E27FC236}">
                  <a16:creationId xmlns:a16="http://schemas.microsoft.com/office/drawing/2014/main" id="{00000000-0008-0000-0800-00000B010000}"/>
                </a:ext>
              </a:extLst>
            </xdr:cNvPr>
            <xdr:cNvSpPr/>
          </xdr:nvSpPr>
          <xdr:spPr>
            <a:xfrm>
              <a:off x="1441460" y="1314622"/>
              <a:ext cx="805758" cy="790015"/>
            </a:xfrm>
            <a:custGeom>
              <a:avLst/>
              <a:gdLst>
                <a:gd name="connsiteX0" fmla="*/ 569166 w 805758"/>
                <a:gd name="connsiteY0" fmla="*/ 0 h 790015"/>
                <a:gd name="connsiteX1" fmla="*/ 805758 w 805758"/>
                <a:gd name="connsiteY1" fmla="*/ 382265 h 790015"/>
                <a:gd name="connsiteX2" fmla="*/ 747891 w 805758"/>
                <a:gd name="connsiteY2" fmla="*/ 417420 h 790015"/>
                <a:gd name="connsiteX3" fmla="*/ 438195 w 805758"/>
                <a:gd name="connsiteY3" fmla="*/ 685613 h 790015"/>
                <a:gd name="connsiteX4" fmla="*/ 354121 w 805758"/>
                <a:gd name="connsiteY4" fmla="*/ 790015 h 790015"/>
                <a:gd name="connsiteX5" fmla="*/ 0 w 805758"/>
                <a:gd name="connsiteY5" fmla="*/ 513552 h 790015"/>
                <a:gd name="connsiteX6" fmla="*/ 105097 w 805758"/>
                <a:gd name="connsiteY6" fmla="*/ 383045 h 790015"/>
                <a:gd name="connsiteX7" fmla="*/ 496291 w 805758"/>
                <a:gd name="connsiteY7" fmla="*/ 44274 h 790015"/>
                <a:gd name="connsiteX8" fmla="*/ 569166 w 805758"/>
                <a:gd name="connsiteY8" fmla="*/ 1 h 790015"/>
                <a:gd name="connsiteX9" fmla="*/ 569166 w 805758"/>
                <a:gd name="connsiteY9" fmla="*/ 0 h 790015"/>
                <a:gd name="connsiteX10" fmla="*/ 569166 w 805758"/>
                <a:gd name="connsiteY10" fmla="*/ 0 h 790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05758" h="790015">
                  <a:moveTo>
                    <a:pt x="569166" y="0"/>
                  </a:moveTo>
                  <a:lnTo>
                    <a:pt x="805758" y="382265"/>
                  </a:lnTo>
                  <a:lnTo>
                    <a:pt x="747891" y="417420"/>
                  </a:lnTo>
                  <a:cubicBezTo>
                    <a:pt x="634175" y="494245"/>
                    <a:pt x="530197" y="584389"/>
                    <a:pt x="438195" y="685613"/>
                  </a:cubicBezTo>
                  <a:lnTo>
                    <a:pt x="354121" y="790015"/>
                  </a:lnTo>
                  <a:lnTo>
                    <a:pt x="0" y="513552"/>
                  </a:lnTo>
                  <a:lnTo>
                    <a:pt x="105097" y="383045"/>
                  </a:lnTo>
                  <a:cubicBezTo>
                    <a:pt x="221310" y="255182"/>
                    <a:pt x="352650" y="141316"/>
                    <a:pt x="496291" y="44274"/>
                  </a:cubicBezTo>
                  <a:lnTo>
                    <a:pt x="569166" y="1"/>
                  </a:lnTo>
                  <a:lnTo>
                    <a:pt x="569166" y="0"/>
                  </a:lnTo>
                  <a:lnTo>
                    <a:pt x="56916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8" name="PC.WC.3">
              <a:extLst>
                <a:ext uri="{FF2B5EF4-FFF2-40B4-BE49-F238E27FC236}">
                  <a16:creationId xmlns:a16="http://schemas.microsoft.com/office/drawing/2014/main" id="{00000000-0008-0000-0800-00000C010000}"/>
                </a:ext>
              </a:extLst>
            </xdr:cNvPr>
            <xdr:cNvSpPr/>
          </xdr:nvSpPr>
          <xdr:spPr>
            <a:xfrm>
              <a:off x="1795582" y="1696887"/>
              <a:ext cx="688229" cy="684212"/>
            </a:xfrm>
            <a:custGeom>
              <a:avLst/>
              <a:gdLst>
                <a:gd name="connsiteX0" fmla="*/ 451637 w 688229"/>
                <a:gd name="connsiteY0" fmla="*/ 0 h 684212"/>
                <a:gd name="connsiteX1" fmla="*/ 688229 w 688229"/>
                <a:gd name="connsiteY1" fmla="*/ 382264 h 684212"/>
                <a:gd name="connsiteX2" fmla="*/ 645369 w 688229"/>
                <a:gd name="connsiteY2" fmla="*/ 408302 h 684212"/>
                <a:gd name="connsiteX3" fmla="*/ 417172 w 688229"/>
                <a:gd name="connsiteY3" fmla="*/ 605918 h 684212"/>
                <a:gd name="connsiteX4" fmla="*/ 354122 w 688229"/>
                <a:gd name="connsiteY4" fmla="*/ 684212 h 684212"/>
                <a:gd name="connsiteX5" fmla="*/ 0 w 688229"/>
                <a:gd name="connsiteY5" fmla="*/ 407749 h 684212"/>
                <a:gd name="connsiteX6" fmla="*/ 84074 w 688229"/>
                <a:gd name="connsiteY6" fmla="*/ 303348 h 684212"/>
                <a:gd name="connsiteX7" fmla="*/ 393770 w 688229"/>
                <a:gd name="connsiteY7" fmla="*/ 35155 h 684212"/>
                <a:gd name="connsiteX8" fmla="*/ 451637 w 688229"/>
                <a:gd name="connsiteY8" fmla="*/ 0 h 68421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88229" h="684212">
                  <a:moveTo>
                    <a:pt x="451637" y="0"/>
                  </a:moveTo>
                  <a:lnTo>
                    <a:pt x="688229" y="382264"/>
                  </a:lnTo>
                  <a:lnTo>
                    <a:pt x="645369" y="408302"/>
                  </a:lnTo>
                  <a:cubicBezTo>
                    <a:pt x="561579" y="464910"/>
                    <a:pt x="484963" y="531332"/>
                    <a:pt x="417172" y="605918"/>
                  </a:cubicBezTo>
                  <a:lnTo>
                    <a:pt x="354122" y="684212"/>
                  </a:lnTo>
                  <a:lnTo>
                    <a:pt x="0" y="407749"/>
                  </a:lnTo>
                  <a:lnTo>
                    <a:pt x="84074" y="303348"/>
                  </a:lnTo>
                  <a:cubicBezTo>
                    <a:pt x="176076" y="202124"/>
                    <a:pt x="280054" y="111980"/>
                    <a:pt x="393770" y="35155"/>
                  </a:cubicBezTo>
                  <a:lnTo>
                    <a:pt x="45163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69" name="Freeform 268">
              <a:extLst>
                <a:ext uri="{FF2B5EF4-FFF2-40B4-BE49-F238E27FC236}">
                  <a16:creationId xmlns:a16="http://schemas.microsoft.com/office/drawing/2014/main" id="{00000000-0008-0000-0800-00000D010000}"/>
                </a:ext>
              </a:extLst>
            </xdr:cNvPr>
            <xdr:cNvSpPr/>
          </xdr:nvSpPr>
          <xdr:spPr>
            <a:xfrm>
              <a:off x="1102296" y="1828174"/>
              <a:ext cx="339165" cy="621585"/>
            </a:xfrm>
            <a:custGeom>
              <a:avLst/>
              <a:gdLst>
                <a:gd name="connsiteX0" fmla="*/ 339165 w 339165"/>
                <a:gd name="connsiteY0" fmla="*/ 0 h 621585"/>
                <a:gd name="connsiteX1" fmla="*/ 339165 w 339165"/>
                <a:gd name="connsiteY1" fmla="*/ 0 h 621585"/>
                <a:gd name="connsiteX2" fmla="*/ 281642 w 339165"/>
                <a:gd name="connsiteY2" fmla="*/ 71431 h 621585"/>
                <a:gd name="connsiteX3" fmla="*/ 32958 w 339165"/>
                <a:gd name="connsiteY3" fmla="*/ 529810 h 621585"/>
                <a:gd name="connsiteX4" fmla="*/ 1 w 339165"/>
                <a:gd name="connsiteY4" fmla="*/ 621585 h 621585"/>
                <a:gd name="connsiteX5" fmla="*/ 0 w 339165"/>
                <a:gd name="connsiteY5" fmla="*/ 621585 h 621585"/>
                <a:gd name="connsiteX6" fmla="*/ 32958 w 339165"/>
                <a:gd name="connsiteY6" fmla="*/ 529809 h 621585"/>
                <a:gd name="connsiteX7" fmla="*/ 281642 w 339165"/>
                <a:gd name="connsiteY7" fmla="*/ 71430 h 621585"/>
                <a:gd name="connsiteX8" fmla="*/ 339165 w 339165"/>
                <a:gd name="connsiteY8" fmla="*/ 0 h 6215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39165" h="621585">
                  <a:moveTo>
                    <a:pt x="339165" y="0"/>
                  </a:moveTo>
                  <a:lnTo>
                    <a:pt x="339165" y="0"/>
                  </a:lnTo>
                  <a:lnTo>
                    <a:pt x="281642" y="71431"/>
                  </a:lnTo>
                  <a:cubicBezTo>
                    <a:pt x="181263" y="212584"/>
                    <a:pt x="97426" y="366319"/>
                    <a:pt x="32958" y="529810"/>
                  </a:cubicBezTo>
                  <a:lnTo>
                    <a:pt x="1" y="621585"/>
                  </a:lnTo>
                  <a:lnTo>
                    <a:pt x="0" y="621585"/>
                  </a:lnTo>
                  <a:lnTo>
                    <a:pt x="32958" y="529809"/>
                  </a:lnTo>
                  <a:cubicBezTo>
                    <a:pt x="97426" y="366318"/>
                    <a:pt x="181263" y="212583"/>
                    <a:pt x="281642" y="71430"/>
                  </a:cubicBezTo>
                  <a:lnTo>
                    <a:pt x="339165"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0" name="Freeform 269">
              <a:extLst>
                <a:ext uri="{FF2B5EF4-FFF2-40B4-BE49-F238E27FC236}">
                  <a16:creationId xmlns:a16="http://schemas.microsoft.com/office/drawing/2014/main" id="{00000000-0008-0000-0800-00000E010000}"/>
                </a:ext>
              </a:extLst>
            </xdr:cNvPr>
            <xdr:cNvSpPr/>
          </xdr:nvSpPr>
          <xdr:spPr>
            <a:xfrm>
              <a:off x="2149704" y="2381101"/>
              <a:ext cx="357458" cy="279067"/>
            </a:xfrm>
            <a:custGeom>
              <a:avLst/>
              <a:gdLst>
                <a:gd name="connsiteX0" fmla="*/ 1 w 357458"/>
                <a:gd name="connsiteY0" fmla="*/ 0 h 279067"/>
                <a:gd name="connsiteX1" fmla="*/ 354122 w 357458"/>
                <a:gd name="connsiteY1" fmla="*/ 276462 h 279067"/>
                <a:gd name="connsiteX2" fmla="*/ 357458 w 357458"/>
                <a:gd name="connsiteY2" fmla="*/ 279066 h 279067"/>
                <a:gd name="connsiteX3" fmla="*/ 357457 w 357458"/>
                <a:gd name="connsiteY3" fmla="*/ 279067 h 279067"/>
                <a:gd name="connsiteX4" fmla="*/ 354122 w 357458"/>
                <a:gd name="connsiteY4" fmla="*/ 276463 h 279067"/>
                <a:gd name="connsiteX5" fmla="*/ 0 w 357458"/>
                <a:gd name="connsiteY5" fmla="*/ 0 h 279067"/>
                <a:gd name="connsiteX6" fmla="*/ 1 w 357458"/>
                <a:gd name="connsiteY6" fmla="*/ 0 h 27906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357458" h="279067">
                  <a:moveTo>
                    <a:pt x="1" y="0"/>
                  </a:moveTo>
                  <a:lnTo>
                    <a:pt x="354122" y="276462"/>
                  </a:lnTo>
                  <a:lnTo>
                    <a:pt x="357458" y="279066"/>
                  </a:lnTo>
                  <a:lnTo>
                    <a:pt x="357457" y="279067"/>
                  </a:lnTo>
                  <a:lnTo>
                    <a:pt x="354122" y="276463"/>
                  </a:lnTo>
                  <a:lnTo>
                    <a:pt x="0" y="0"/>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1" name="PC.WC.1">
              <a:extLst>
                <a:ext uri="{FF2B5EF4-FFF2-40B4-BE49-F238E27FC236}">
                  <a16:creationId xmlns:a16="http://schemas.microsoft.com/office/drawing/2014/main" id="{00000000-0008-0000-0800-00000F010000}"/>
                </a:ext>
              </a:extLst>
            </xdr:cNvPr>
            <xdr:cNvSpPr/>
          </xdr:nvSpPr>
          <xdr:spPr>
            <a:xfrm>
              <a:off x="2507162" y="2463946"/>
              <a:ext cx="644524" cy="695457"/>
            </a:xfrm>
            <a:custGeom>
              <a:avLst/>
              <a:gdLst>
                <a:gd name="connsiteX0" fmla="*/ 214807 w 644524"/>
                <a:gd name="connsiteY0" fmla="*/ 0 h 695457"/>
                <a:gd name="connsiteX1" fmla="*/ 644524 w 644524"/>
                <a:gd name="connsiteY1" fmla="*/ 694299 h 695457"/>
                <a:gd name="connsiteX2" fmla="*/ 643807 w 644524"/>
                <a:gd name="connsiteY2" fmla="*/ 695457 h 695457"/>
                <a:gd name="connsiteX3" fmla="*/ 636011 w 644524"/>
                <a:gd name="connsiteY3" fmla="*/ 692757 h 695457"/>
                <a:gd name="connsiteX4" fmla="*/ 636008 w 644524"/>
                <a:gd name="connsiteY4" fmla="*/ 692754 h 695457"/>
                <a:gd name="connsiteX5" fmla="*/ 636006 w 644524"/>
                <a:gd name="connsiteY5" fmla="*/ 692754 h 695457"/>
                <a:gd name="connsiteX6" fmla="*/ 0 w 644524"/>
                <a:gd name="connsiteY6" fmla="*/ 196221 h 695457"/>
                <a:gd name="connsiteX7" fmla="*/ 68418 w 644524"/>
                <a:gd name="connsiteY7" fmla="*/ 113297 h 695457"/>
                <a:gd name="connsiteX8" fmla="*/ 188296 w 644524"/>
                <a:gd name="connsiteY8" fmla="*/ 14389 h 695457"/>
                <a:gd name="connsiteX9" fmla="*/ 214807 w 644524"/>
                <a:gd name="connsiteY9" fmla="*/ 0 h 69545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44524" h="695457">
                  <a:moveTo>
                    <a:pt x="214807" y="0"/>
                  </a:moveTo>
                  <a:lnTo>
                    <a:pt x="644524" y="694299"/>
                  </a:lnTo>
                  <a:lnTo>
                    <a:pt x="643807" y="695457"/>
                  </a:lnTo>
                  <a:lnTo>
                    <a:pt x="636011" y="692757"/>
                  </a:lnTo>
                  <a:lnTo>
                    <a:pt x="636008" y="692754"/>
                  </a:lnTo>
                  <a:lnTo>
                    <a:pt x="636006" y="692754"/>
                  </a:lnTo>
                  <a:lnTo>
                    <a:pt x="0" y="196221"/>
                  </a:lnTo>
                  <a:lnTo>
                    <a:pt x="68418" y="113297"/>
                  </a:lnTo>
                  <a:cubicBezTo>
                    <a:pt x="105064" y="76652"/>
                    <a:pt x="145204" y="43502"/>
                    <a:pt x="188296" y="14389"/>
                  </a:cubicBezTo>
                  <a:lnTo>
                    <a:pt x="21480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2" name="PC.SC.1">
              <a:extLst>
                <a:ext uri="{FF2B5EF4-FFF2-40B4-BE49-F238E27FC236}">
                  <a16:creationId xmlns:a16="http://schemas.microsoft.com/office/drawing/2014/main" id="{00000000-0008-0000-0800-000010010000}"/>
                </a:ext>
              </a:extLst>
            </xdr:cNvPr>
            <xdr:cNvSpPr/>
          </xdr:nvSpPr>
          <xdr:spPr>
            <a:xfrm>
              <a:off x="2380796" y="2660168"/>
              <a:ext cx="762370" cy="496530"/>
            </a:xfrm>
            <a:custGeom>
              <a:avLst/>
              <a:gdLst>
                <a:gd name="connsiteX0" fmla="*/ 126365 w 762370"/>
                <a:gd name="connsiteY0" fmla="*/ 0 h 496531"/>
                <a:gd name="connsiteX1" fmla="*/ 762370 w 762370"/>
                <a:gd name="connsiteY1" fmla="*/ 496531 h 496531"/>
                <a:gd name="connsiteX2" fmla="*/ 0 w 762370"/>
                <a:gd name="connsiteY2" fmla="*/ 232452 h 496531"/>
                <a:gd name="connsiteX3" fmla="*/ 21195 w 762370"/>
                <a:gd name="connsiteY3" fmla="*/ 174543 h 496531"/>
                <a:gd name="connsiteX4" fmla="*/ 95876 w 762370"/>
                <a:gd name="connsiteY4" fmla="*/ 36953 h 496531"/>
                <a:gd name="connsiteX5" fmla="*/ 126365 w 762370"/>
                <a:gd name="connsiteY5" fmla="*/ 0 h 49653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62370" h="496531">
                  <a:moveTo>
                    <a:pt x="126365" y="0"/>
                  </a:moveTo>
                  <a:lnTo>
                    <a:pt x="762370" y="496531"/>
                  </a:lnTo>
                  <a:lnTo>
                    <a:pt x="0" y="232452"/>
                  </a:lnTo>
                  <a:lnTo>
                    <a:pt x="21195" y="174543"/>
                  </a:lnTo>
                  <a:cubicBezTo>
                    <a:pt x="41689" y="126090"/>
                    <a:pt x="66764" y="80046"/>
                    <a:pt x="95876" y="36953"/>
                  </a:cubicBezTo>
                  <a:lnTo>
                    <a:pt x="12636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3" name="Freeform 272">
              <a:extLst>
                <a:ext uri="{FF2B5EF4-FFF2-40B4-BE49-F238E27FC236}">
                  <a16:creationId xmlns:a16="http://schemas.microsoft.com/office/drawing/2014/main" id="{00000000-0008-0000-0800-000011010000}"/>
                </a:ext>
              </a:extLst>
            </xdr:cNvPr>
            <xdr:cNvSpPr/>
          </xdr:nvSpPr>
          <xdr:spPr>
            <a:xfrm>
              <a:off x="1954362" y="2744907"/>
              <a:ext cx="426434" cy="147713"/>
            </a:xfrm>
            <a:custGeom>
              <a:avLst/>
              <a:gdLst>
                <a:gd name="connsiteX0" fmla="*/ 0 w 426434"/>
                <a:gd name="connsiteY0" fmla="*/ 0 h 147713"/>
                <a:gd name="connsiteX1" fmla="*/ 424602 w 426434"/>
                <a:gd name="connsiteY1" fmla="*/ 147078 h 147713"/>
                <a:gd name="connsiteX2" fmla="*/ 426434 w 426434"/>
                <a:gd name="connsiteY2" fmla="*/ 147713 h 147713"/>
                <a:gd name="connsiteX3" fmla="*/ 426434 w 426434"/>
                <a:gd name="connsiteY3" fmla="*/ 147713 h 147713"/>
                <a:gd name="connsiteX4" fmla="*/ 424601 w 426434"/>
                <a:gd name="connsiteY4" fmla="*/ 147078 h 147713"/>
                <a:gd name="connsiteX5" fmla="*/ 0 w 426434"/>
                <a:gd name="connsiteY5" fmla="*/ 0 h 147713"/>
                <a:gd name="connsiteX6" fmla="*/ 0 w 426434"/>
                <a:gd name="connsiteY6" fmla="*/ 0 h 1477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6434" h="147713">
                  <a:moveTo>
                    <a:pt x="0" y="0"/>
                  </a:moveTo>
                  <a:lnTo>
                    <a:pt x="424602" y="147078"/>
                  </a:lnTo>
                  <a:lnTo>
                    <a:pt x="426434" y="147713"/>
                  </a:lnTo>
                  <a:lnTo>
                    <a:pt x="426434" y="147713"/>
                  </a:lnTo>
                  <a:lnTo>
                    <a:pt x="424601" y="147078"/>
                  </a:ln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4" name="PC.SP.1">
              <a:extLst>
                <a:ext uri="{FF2B5EF4-FFF2-40B4-BE49-F238E27FC236}">
                  <a16:creationId xmlns:a16="http://schemas.microsoft.com/office/drawing/2014/main" id="{00000000-0008-0000-0800-000012010000}"/>
                </a:ext>
              </a:extLst>
            </xdr:cNvPr>
            <xdr:cNvSpPr/>
          </xdr:nvSpPr>
          <xdr:spPr>
            <a:xfrm>
              <a:off x="2338338" y="2892620"/>
              <a:ext cx="810256" cy="268313"/>
            </a:xfrm>
            <a:custGeom>
              <a:avLst/>
              <a:gdLst>
                <a:gd name="connsiteX0" fmla="*/ 42459 w 810256"/>
                <a:gd name="connsiteY0" fmla="*/ 0 h 268313"/>
                <a:gd name="connsiteX1" fmla="*/ 804830 w 810256"/>
                <a:gd name="connsiteY1" fmla="*/ 264079 h 268313"/>
                <a:gd name="connsiteX2" fmla="*/ 804832 w 810256"/>
                <a:gd name="connsiteY2" fmla="*/ 264081 h 268313"/>
                <a:gd name="connsiteX3" fmla="*/ 804836 w 810256"/>
                <a:gd name="connsiteY3" fmla="*/ 264083 h 268313"/>
                <a:gd name="connsiteX4" fmla="*/ 810256 w 810256"/>
                <a:gd name="connsiteY4" fmla="*/ 268313 h 268313"/>
                <a:gd name="connsiteX5" fmla="*/ 505 w 810256"/>
                <a:gd name="connsiteY5" fmla="*/ 267385 h 268313"/>
                <a:gd name="connsiteX6" fmla="*/ 0 w 810256"/>
                <a:gd name="connsiteY6" fmla="*/ 257380 h 268313"/>
                <a:gd name="connsiteX7" fmla="*/ 36416 w 810256"/>
                <a:gd name="connsiteY7" fmla="*/ 16511 h 268313"/>
                <a:gd name="connsiteX8" fmla="*/ 42459 w 810256"/>
                <a:gd name="connsiteY8" fmla="*/ 0 h 26831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10256" h="268313">
                  <a:moveTo>
                    <a:pt x="42459" y="0"/>
                  </a:moveTo>
                  <a:lnTo>
                    <a:pt x="804830" y="264079"/>
                  </a:lnTo>
                  <a:lnTo>
                    <a:pt x="804832" y="264081"/>
                  </a:lnTo>
                  <a:lnTo>
                    <a:pt x="804836" y="264083"/>
                  </a:lnTo>
                  <a:lnTo>
                    <a:pt x="810256" y="268313"/>
                  </a:lnTo>
                  <a:lnTo>
                    <a:pt x="505" y="267385"/>
                  </a:lnTo>
                  <a:lnTo>
                    <a:pt x="0" y="257380"/>
                  </a:lnTo>
                  <a:cubicBezTo>
                    <a:pt x="0" y="173502"/>
                    <a:pt x="12750" y="92601"/>
                    <a:pt x="36416" y="16511"/>
                  </a:cubicBezTo>
                  <a:lnTo>
                    <a:pt x="4245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5" name="PC.WC.2">
              <a:extLst>
                <a:ext uri="{FF2B5EF4-FFF2-40B4-BE49-F238E27FC236}">
                  <a16:creationId xmlns:a16="http://schemas.microsoft.com/office/drawing/2014/main" id="{00000000-0008-0000-0800-000013010000}"/>
                </a:ext>
              </a:extLst>
            </xdr:cNvPr>
            <xdr:cNvSpPr/>
          </xdr:nvSpPr>
          <xdr:spPr>
            <a:xfrm>
              <a:off x="2149705" y="2079152"/>
              <a:ext cx="572264" cy="581015"/>
            </a:xfrm>
            <a:custGeom>
              <a:avLst/>
              <a:gdLst>
                <a:gd name="connsiteX0" fmla="*/ 334106 w 572264"/>
                <a:gd name="connsiteY0" fmla="*/ 0 h 581015"/>
                <a:gd name="connsiteX1" fmla="*/ 571533 w 572264"/>
                <a:gd name="connsiteY1" fmla="*/ 383613 h 581015"/>
                <a:gd name="connsiteX2" fmla="*/ 572264 w 572264"/>
                <a:gd name="connsiteY2" fmla="*/ 384794 h 581015"/>
                <a:gd name="connsiteX3" fmla="*/ 545753 w 572264"/>
                <a:gd name="connsiteY3" fmla="*/ 399183 h 581015"/>
                <a:gd name="connsiteX4" fmla="*/ 425875 w 572264"/>
                <a:gd name="connsiteY4" fmla="*/ 498091 h 581015"/>
                <a:gd name="connsiteX5" fmla="*/ 357457 w 572264"/>
                <a:gd name="connsiteY5" fmla="*/ 581015 h 581015"/>
                <a:gd name="connsiteX6" fmla="*/ 354121 w 572264"/>
                <a:gd name="connsiteY6" fmla="*/ 578411 h 581015"/>
                <a:gd name="connsiteX7" fmla="*/ 0 w 572264"/>
                <a:gd name="connsiteY7" fmla="*/ 301949 h 581015"/>
                <a:gd name="connsiteX8" fmla="*/ 63049 w 572264"/>
                <a:gd name="connsiteY8" fmla="*/ 223654 h 581015"/>
                <a:gd name="connsiteX9" fmla="*/ 291246 w 572264"/>
                <a:gd name="connsiteY9" fmla="*/ 26038 h 581015"/>
                <a:gd name="connsiteX10" fmla="*/ 334106 w 572264"/>
                <a:gd name="connsiteY10" fmla="*/ 0 h 58101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72264" h="581015">
                  <a:moveTo>
                    <a:pt x="334106" y="0"/>
                  </a:moveTo>
                  <a:lnTo>
                    <a:pt x="571533" y="383613"/>
                  </a:lnTo>
                  <a:lnTo>
                    <a:pt x="572264" y="384794"/>
                  </a:lnTo>
                  <a:lnTo>
                    <a:pt x="545753" y="399183"/>
                  </a:lnTo>
                  <a:cubicBezTo>
                    <a:pt x="502661" y="428296"/>
                    <a:pt x="462521" y="461446"/>
                    <a:pt x="425875" y="498091"/>
                  </a:cubicBezTo>
                  <a:lnTo>
                    <a:pt x="357457" y="581015"/>
                  </a:lnTo>
                  <a:lnTo>
                    <a:pt x="354121" y="578411"/>
                  </a:lnTo>
                  <a:lnTo>
                    <a:pt x="0" y="301949"/>
                  </a:lnTo>
                  <a:lnTo>
                    <a:pt x="63049" y="223654"/>
                  </a:lnTo>
                  <a:cubicBezTo>
                    <a:pt x="130840" y="149068"/>
                    <a:pt x="207456" y="82646"/>
                    <a:pt x="291246" y="26038"/>
                  </a:cubicBezTo>
                  <a:lnTo>
                    <a:pt x="33410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6" name="PC.SC.2">
              <a:extLst>
                <a:ext uri="{FF2B5EF4-FFF2-40B4-BE49-F238E27FC236}">
                  <a16:creationId xmlns:a16="http://schemas.microsoft.com/office/drawing/2014/main" id="{00000000-0008-0000-0800-000014010000}"/>
                </a:ext>
              </a:extLst>
            </xdr:cNvPr>
            <xdr:cNvSpPr/>
          </xdr:nvSpPr>
          <xdr:spPr>
            <a:xfrm>
              <a:off x="1954361" y="2381100"/>
              <a:ext cx="552800" cy="511520"/>
            </a:xfrm>
            <a:custGeom>
              <a:avLst/>
              <a:gdLst>
                <a:gd name="connsiteX0" fmla="*/ 195343 w 552800"/>
                <a:gd name="connsiteY0" fmla="*/ 0 h 511520"/>
                <a:gd name="connsiteX1" fmla="*/ 195344 w 552800"/>
                <a:gd name="connsiteY1" fmla="*/ 1 h 511520"/>
                <a:gd name="connsiteX2" fmla="*/ 195343 w 552800"/>
                <a:gd name="connsiteY2" fmla="*/ 1 h 511520"/>
                <a:gd name="connsiteX3" fmla="*/ 549465 w 552800"/>
                <a:gd name="connsiteY3" fmla="*/ 276464 h 511520"/>
                <a:gd name="connsiteX4" fmla="*/ 552800 w 552800"/>
                <a:gd name="connsiteY4" fmla="*/ 279068 h 511520"/>
                <a:gd name="connsiteX5" fmla="*/ 522311 w 552800"/>
                <a:gd name="connsiteY5" fmla="*/ 316021 h 511520"/>
                <a:gd name="connsiteX6" fmla="*/ 447630 w 552800"/>
                <a:gd name="connsiteY6" fmla="*/ 453611 h 511520"/>
                <a:gd name="connsiteX7" fmla="*/ 426435 w 552800"/>
                <a:gd name="connsiteY7" fmla="*/ 511520 h 511520"/>
                <a:gd name="connsiteX8" fmla="*/ 424603 w 552800"/>
                <a:gd name="connsiteY8" fmla="*/ 510885 h 511520"/>
                <a:gd name="connsiteX9" fmla="*/ 1 w 552800"/>
                <a:gd name="connsiteY9" fmla="*/ 363807 h 511520"/>
                <a:gd name="connsiteX10" fmla="*/ 1 w 552800"/>
                <a:gd name="connsiteY10" fmla="*/ 363807 h 511520"/>
                <a:gd name="connsiteX11" fmla="*/ 0 w 552800"/>
                <a:gd name="connsiteY11" fmla="*/ 363807 h 511520"/>
                <a:gd name="connsiteX12" fmla="*/ 18466 w 552800"/>
                <a:gd name="connsiteY12" fmla="*/ 306890 h 511520"/>
                <a:gd name="connsiteX13" fmla="*/ 163531 w 552800"/>
                <a:gd name="connsiteY13" fmla="*/ 39502 h 511520"/>
                <a:gd name="connsiteX14" fmla="*/ 195343 w 552800"/>
                <a:gd name="connsiteY14" fmla="*/ 0 h 5115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Lst>
              <a:rect l="l" t="t" r="r" b="b"/>
              <a:pathLst>
                <a:path w="552800" h="511520">
                  <a:moveTo>
                    <a:pt x="195343" y="0"/>
                  </a:moveTo>
                  <a:lnTo>
                    <a:pt x="195344" y="1"/>
                  </a:lnTo>
                  <a:lnTo>
                    <a:pt x="195343" y="1"/>
                  </a:lnTo>
                  <a:lnTo>
                    <a:pt x="549465" y="276464"/>
                  </a:lnTo>
                  <a:lnTo>
                    <a:pt x="552800" y="279068"/>
                  </a:lnTo>
                  <a:lnTo>
                    <a:pt x="522311" y="316021"/>
                  </a:lnTo>
                  <a:cubicBezTo>
                    <a:pt x="493199" y="359114"/>
                    <a:pt x="468124" y="405158"/>
                    <a:pt x="447630" y="453611"/>
                  </a:cubicBezTo>
                  <a:lnTo>
                    <a:pt x="426435" y="511520"/>
                  </a:lnTo>
                  <a:lnTo>
                    <a:pt x="424603" y="510885"/>
                  </a:lnTo>
                  <a:lnTo>
                    <a:pt x="1" y="363807"/>
                  </a:lnTo>
                  <a:lnTo>
                    <a:pt x="1" y="363807"/>
                  </a:lnTo>
                  <a:lnTo>
                    <a:pt x="0" y="363807"/>
                  </a:lnTo>
                  <a:lnTo>
                    <a:pt x="18466" y="306890"/>
                  </a:lnTo>
                  <a:cubicBezTo>
                    <a:pt x="56073" y="211521"/>
                    <a:pt x="104978" y="121841"/>
                    <a:pt x="163531" y="39502"/>
                  </a:cubicBezTo>
                  <a:lnTo>
                    <a:pt x="19534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78" name="PC.SP.2">
              <a:extLst>
                <a:ext uri="{FF2B5EF4-FFF2-40B4-BE49-F238E27FC236}">
                  <a16:creationId xmlns:a16="http://schemas.microsoft.com/office/drawing/2014/main" id="{00000000-0008-0000-0800-000016010000}"/>
                </a:ext>
              </a:extLst>
            </xdr:cNvPr>
            <xdr:cNvSpPr/>
          </xdr:nvSpPr>
          <xdr:spPr>
            <a:xfrm>
              <a:off x="1885430" y="2744907"/>
              <a:ext cx="495366" cy="415098"/>
            </a:xfrm>
            <a:custGeom>
              <a:avLst/>
              <a:gdLst>
                <a:gd name="connsiteX0" fmla="*/ 68932 w 495366"/>
                <a:gd name="connsiteY0" fmla="*/ 0 h 415098"/>
                <a:gd name="connsiteX1" fmla="*/ 493533 w 495366"/>
                <a:gd name="connsiteY1" fmla="*/ 147078 h 415098"/>
                <a:gd name="connsiteX2" fmla="*/ 495366 w 495366"/>
                <a:gd name="connsiteY2" fmla="*/ 147713 h 415098"/>
                <a:gd name="connsiteX3" fmla="*/ 489323 w 495366"/>
                <a:gd name="connsiteY3" fmla="*/ 164224 h 415098"/>
                <a:gd name="connsiteX4" fmla="*/ 452907 w 495366"/>
                <a:gd name="connsiteY4" fmla="*/ 405093 h 415098"/>
                <a:gd name="connsiteX5" fmla="*/ 453412 w 495366"/>
                <a:gd name="connsiteY5" fmla="*/ 415098 h 415098"/>
                <a:gd name="connsiteX6" fmla="*/ 450505 w 495366"/>
                <a:gd name="connsiteY6" fmla="*/ 415095 h 415098"/>
                <a:gd name="connsiteX7" fmla="*/ 479 w 495366"/>
                <a:gd name="connsiteY7" fmla="*/ 414579 h 415098"/>
                <a:gd name="connsiteX8" fmla="*/ 0 w 495366"/>
                <a:gd name="connsiteY8" fmla="*/ 405094 h 415098"/>
                <a:gd name="connsiteX9" fmla="*/ 39668 w 495366"/>
                <a:gd name="connsiteY9" fmla="*/ 90200 h 415098"/>
                <a:gd name="connsiteX10" fmla="*/ 68932 w 495366"/>
                <a:gd name="connsiteY10" fmla="*/ 0 h 41509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495366" h="415098">
                  <a:moveTo>
                    <a:pt x="68932" y="0"/>
                  </a:moveTo>
                  <a:lnTo>
                    <a:pt x="493533" y="147078"/>
                  </a:lnTo>
                  <a:lnTo>
                    <a:pt x="495366" y="147713"/>
                  </a:lnTo>
                  <a:lnTo>
                    <a:pt x="489323" y="164224"/>
                  </a:lnTo>
                  <a:cubicBezTo>
                    <a:pt x="465657" y="240314"/>
                    <a:pt x="452907" y="321215"/>
                    <a:pt x="452907" y="405093"/>
                  </a:cubicBezTo>
                  <a:lnTo>
                    <a:pt x="453412" y="415098"/>
                  </a:lnTo>
                  <a:lnTo>
                    <a:pt x="450505" y="415095"/>
                  </a:lnTo>
                  <a:lnTo>
                    <a:pt x="479" y="414579"/>
                  </a:lnTo>
                  <a:lnTo>
                    <a:pt x="0" y="405094"/>
                  </a:lnTo>
                  <a:cubicBezTo>
                    <a:pt x="0" y="296363"/>
                    <a:pt x="13773" y="190848"/>
                    <a:pt x="39668" y="90200"/>
                  </a:cubicBezTo>
                  <a:lnTo>
                    <a:pt x="6893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0" name="Freeform 279">
              <a:extLst>
                <a:ext uri="{FF2B5EF4-FFF2-40B4-BE49-F238E27FC236}">
                  <a16:creationId xmlns:a16="http://schemas.microsoft.com/office/drawing/2014/main" id="{00000000-0008-0000-0800-000018010000}"/>
                </a:ext>
              </a:extLst>
            </xdr:cNvPr>
            <xdr:cNvSpPr/>
          </xdr:nvSpPr>
          <xdr:spPr>
            <a:xfrm>
              <a:off x="1529759" y="2104636"/>
              <a:ext cx="265823" cy="493192"/>
            </a:xfrm>
            <a:custGeom>
              <a:avLst/>
              <a:gdLst>
                <a:gd name="connsiteX0" fmla="*/ 265823 w 265823"/>
                <a:gd name="connsiteY0" fmla="*/ 0 h 493192"/>
                <a:gd name="connsiteX1" fmla="*/ 265823 w 265823"/>
                <a:gd name="connsiteY1" fmla="*/ 0 h 493192"/>
                <a:gd name="connsiteX2" fmla="*/ 221156 w 265823"/>
                <a:gd name="connsiteY2" fmla="*/ 55467 h 493192"/>
                <a:gd name="connsiteX3" fmla="*/ 24281 w 265823"/>
                <a:gd name="connsiteY3" fmla="*/ 418351 h 493192"/>
                <a:gd name="connsiteX4" fmla="*/ 0 w 265823"/>
                <a:gd name="connsiteY4" fmla="*/ 493192 h 493192"/>
                <a:gd name="connsiteX5" fmla="*/ 0 w 265823"/>
                <a:gd name="connsiteY5" fmla="*/ 493192 h 493192"/>
                <a:gd name="connsiteX6" fmla="*/ 24281 w 265823"/>
                <a:gd name="connsiteY6" fmla="*/ 418350 h 493192"/>
                <a:gd name="connsiteX7" fmla="*/ 221156 w 265823"/>
                <a:gd name="connsiteY7" fmla="*/ 55466 h 493192"/>
                <a:gd name="connsiteX8" fmla="*/ 265823 w 265823"/>
                <a:gd name="connsiteY8" fmla="*/ 0 h 4931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65823" h="493192">
                  <a:moveTo>
                    <a:pt x="265823" y="0"/>
                  </a:moveTo>
                  <a:lnTo>
                    <a:pt x="265823" y="0"/>
                  </a:lnTo>
                  <a:lnTo>
                    <a:pt x="221156" y="55467"/>
                  </a:lnTo>
                  <a:cubicBezTo>
                    <a:pt x="141690" y="167213"/>
                    <a:pt x="75319" y="288920"/>
                    <a:pt x="24281" y="418351"/>
                  </a:cubicBezTo>
                  <a:lnTo>
                    <a:pt x="0" y="493192"/>
                  </a:lnTo>
                  <a:lnTo>
                    <a:pt x="0" y="493192"/>
                  </a:lnTo>
                  <a:lnTo>
                    <a:pt x="24281" y="418350"/>
                  </a:lnTo>
                  <a:cubicBezTo>
                    <a:pt x="75319" y="288919"/>
                    <a:pt x="141690" y="167212"/>
                    <a:pt x="221156" y="55466"/>
                  </a:cubicBezTo>
                  <a:lnTo>
                    <a:pt x="265823"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1" name="PC.SP.5">
              <a:extLst>
                <a:ext uri="{FF2B5EF4-FFF2-40B4-BE49-F238E27FC236}">
                  <a16:creationId xmlns:a16="http://schemas.microsoft.com/office/drawing/2014/main" id="{00000000-0008-0000-0800-000019010000}"/>
                </a:ext>
              </a:extLst>
            </xdr:cNvPr>
            <xdr:cNvSpPr/>
          </xdr:nvSpPr>
          <xdr:spPr>
            <a:xfrm>
              <a:off x="445429" y="2273034"/>
              <a:ext cx="656867" cy="885420"/>
            </a:xfrm>
            <a:custGeom>
              <a:avLst/>
              <a:gdLst>
                <a:gd name="connsiteX0" fmla="*/ 146681 w 656867"/>
                <a:gd name="connsiteY0" fmla="*/ 0 h 885420"/>
                <a:gd name="connsiteX1" fmla="*/ 656867 w 656867"/>
                <a:gd name="connsiteY1" fmla="*/ 176724 h 885420"/>
                <a:gd name="connsiteX2" fmla="*/ 645150 w 656867"/>
                <a:gd name="connsiteY2" fmla="*/ 209352 h 885420"/>
                <a:gd name="connsiteX3" fmla="*/ 540000 w 656867"/>
                <a:gd name="connsiteY3" fmla="*/ 876966 h 885420"/>
                <a:gd name="connsiteX4" fmla="*/ 540000 w 656867"/>
                <a:gd name="connsiteY4" fmla="*/ 876967 h 885420"/>
                <a:gd name="connsiteX5" fmla="*/ 540000 w 656867"/>
                <a:gd name="connsiteY5" fmla="*/ 876967 h 885420"/>
                <a:gd name="connsiteX6" fmla="*/ 540427 w 656867"/>
                <a:gd name="connsiteY6" fmla="*/ 885420 h 885420"/>
                <a:gd name="connsiteX7" fmla="*/ 396 w 656867"/>
                <a:gd name="connsiteY7" fmla="*/ 884800 h 885420"/>
                <a:gd name="connsiteX8" fmla="*/ 0 w 656867"/>
                <a:gd name="connsiteY8" fmla="*/ 876967 h 885420"/>
                <a:gd name="connsiteX9" fmla="*/ 131437 w 656867"/>
                <a:gd name="connsiteY9" fmla="*/ 42449 h 885420"/>
                <a:gd name="connsiteX10" fmla="*/ 146681 w 656867"/>
                <a:gd name="connsiteY10" fmla="*/ 0 h 8854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56867" h="885420">
                  <a:moveTo>
                    <a:pt x="146681" y="0"/>
                  </a:moveTo>
                  <a:lnTo>
                    <a:pt x="656867" y="176724"/>
                  </a:lnTo>
                  <a:lnTo>
                    <a:pt x="645150" y="209352"/>
                  </a:lnTo>
                  <a:cubicBezTo>
                    <a:pt x="576891" y="419592"/>
                    <a:pt x="540000" y="643971"/>
                    <a:pt x="540000" y="876966"/>
                  </a:cubicBezTo>
                  <a:lnTo>
                    <a:pt x="540000" y="876967"/>
                  </a:lnTo>
                  <a:lnTo>
                    <a:pt x="540000" y="876967"/>
                  </a:lnTo>
                  <a:lnTo>
                    <a:pt x="540427" y="885420"/>
                  </a:lnTo>
                  <a:lnTo>
                    <a:pt x="396" y="884800"/>
                  </a:lnTo>
                  <a:lnTo>
                    <a:pt x="0" y="876967"/>
                  </a:lnTo>
                  <a:cubicBezTo>
                    <a:pt x="0" y="585723"/>
                    <a:pt x="46113" y="305249"/>
                    <a:pt x="131437" y="42449"/>
                  </a:cubicBezTo>
                  <a:lnTo>
                    <a:pt x="14668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2" name="Freeform 281">
              <a:extLst>
                <a:ext uri="{FF2B5EF4-FFF2-40B4-BE49-F238E27FC236}">
                  <a16:creationId xmlns:a16="http://schemas.microsoft.com/office/drawing/2014/main" id="{00000000-0008-0000-0800-00001A010000}"/>
                </a:ext>
              </a:extLst>
            </xdr:cNvPr>
            <xdr:cNvSpPr/>
          </xdr:nvSpPr>
          <xdr:spPr>
            <a:xfrm>
              <a:off x="1954362" y="2381099"/>
              <a:ext cx="195343" cy="363808"/>
            </a:xfrm>
            <a:custGeom>
              <a:avLst/>
              <a:gdLst>
                <a:gd name="connsiteX0" fmla="*/ 195342 w 195343"/>
                <a:gd name="connsiteY0" fmla="*/ 0 h 363808"/>
                <a:gd name="connsiteX1" fmla="*/ 195343 w 195343"/>
                <a:gd name="connsiteY1" fmla="*/ 1 h 363808"/>
                <a:gd name="connsiteX2" fmla="*/ 163531 w 195343"/>
                <a:gd name="connsiteY2" fmla="*/ 39503 h 363808"/>
                <a:gd name="connsiteX3" fmla="*/ 18466 w 195343"/>
                <a:gd name="connsiteY3" fmla="*/ 306891 h 363808"/>
                <a:gd name="connsiteX4" fmla="*/ 0 w 195343"/>
                <a:gd name="connsiteY4" fmla="*/ 363808 h 363808"/>
                <a:gd name="connsiteX5" fmla="*/ 0 w 195343"/>
                <a:gd name="connsiteY5" fmla="*/ 363808 h 363808"/>
                <a:gd name="connsiteX6" fmla="*/ 18465 w 195343"/>
                <a:gd name="connsiteY6" fmla="*/ 306891 h 363808"/>
                <a:gd name="connsiteX7" fmla="*/ 163530 w 195343"/>
                <a:gd name="connsiteY7" fmla="*/ 39503 h 363808"/>
                <a:gd name="connsiteX8" fmla="*/ 195342 w 195343"/>
                <a:gd name="connsiteY8" fmla="*/ 0 h 36380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95343" h="363808">
                  <a:moveTo>
                    <a:pt x="195342" y="0"/>
                  </a:moveTo>
                  <a:lnTo>
                    <a:pt x="195343" y="1"/>
                  </a:lnTo>
                  <a:lnTo>
                    <a:pt x="163531" y="39503"/>
                  </a:lnTo>
                  <a:cubicBezTo>
                    <a:pt x="104978" y="121842"/>
                    <a:pt x="56073" y="211522"/>
                    <a:pt x="18466" y="306891"/>
                  </a:cubicBezTo>
                  <a:lnTo>
                    <a:pt x="0" y="363808"/>
                  </a:lnTo>
                  <a:lnTo>
                    <a:pt x="0" y="363808"/>
                  </a:lnTo>
                  <a:lnTo>
                    <a:pt x="18465" y="306891"/>
                  </a:lnTo>
                  <a:cubicBezTo>
                    <a:pt x="56072" y="211522"/>
                    <a:pt x="104977" y="121842"/>
                    <a:pt x="163530" y="39503"/>
                  </a:cubicBezTo>
                  <a:lnTo>
                    <a:pt x="19534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3" name="PC.SP.4">
              <a:extLst>
                <a:ext uri="{FF2B5EF4-FFF2-40B4-BE49-F238E27FC236}">
                  <a16:creationId xmlns:a16="http://schemas.microsoft.com/office/drawing/2014/main" id="{00000000-0008-0000-0800-00001B010000}"/>
                </a:ext>
              </a:extLst>
            </xdr:cNvPr>
            <xdr:cNvSpPr/>
          </xdr:nvSpPr>
          <xdr:spPr>
            <a:xfrm>
              <a:off x="985428" y="2449759"/>
              <a:ext cx="544330" cy="709211"/>
            </a:xfrm>
            <a:custGeom>
              <a:avLst/>
              <a:gdLst>
                <a:gd name="connsiteX0" fmla="*/ 116868 w 544330"/>
                <a:gd name="connsiteY0" fmla="*/ 0 h 709211"/>
                <a:gd name="connsiteX1" fmla="*/ 544330 w 544330"/>
                <a:gd name="connsiteY1" fmla="*/ 148070 h 709211"/>
                <a:gd name="connsiteX2" fmla="*/ 503835 w 544330"/>
                <a:gd name="connsiteY2" fmla="*/ 272886 h 709211"/>
                <a:gd name="connsiteX3" fmla="*/ 450000 w 544330"/>
                <a:gd name="connsiteY3" fmla="*/ 700242 h 709211"/>
                <a:gd name="connsiteX4" fmla="*/ 450000 w 544330"/>
                <a:gd name="connsiteY4" fmla="*/ 700243 h 709211"/>
                <a:gd name="connsiteX5" fmla="*/ 450000 w 544330"/>
                <a:gd name="connsiteY5" fmla="*/ 700243 h 709211"/>
                <a:gd name="connsiteX6" fmla="*/ 450453 w 544330"/>
                <a:gd name="connsiteY6" fmla="*/ 709211 h 709211"/>
                <a:gd name="connsiteX7" fmla="*/ 427 w 544330"/>
                <a:gd name="connsiteY7" fmla="*/ 708695 h 709211"/>
                <a:gd name="connsiteX8" fmla="*/ 0 w 544330"/>
                <a:gd name="connsiteY8" fmla="*/ 700243 h 709211"/>
                <a:gd name="connsiteX9" fmla="*/ 4383 w 544330"/>
                <a:gd name="connsiteY9" fmla="*/ 561524 h 709211"/>
                <a:gd name="connsiteX10" fmla="*/ 105150 w 544330"/>
                <a:gd name="connsiteY10" fmla="*/ 32629 h 709211"/>
                <a:gd name="connsiteX11" fmla="*/ 116868 w 544330"/>
                <a:gd name="connsiteY11" fmla="*/ 0 h 7092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44330" h="709211">
                  <a:moveTo>
                    <a:pt x="116868" y="0"/>
                  </a:moveTo>
                  <a:lnTo>
                    <a:pt x="544330" y="148070"/>
                  </a:lnTo>
                  <a:lnTo>
                    <a:pt x="503835" y="272886"/>
                  </a:lnTo>
                  <a:cubicBezTo>
                    <a:pt x="468691" y="409480"/>
                    <a:pt x="450000" y="552678"/>
                    <a:pt x="450000" y="700242"/>
                  </a:cubicBezTo>
                  <a:lnTo>
                    <a:pt x="450000" y="700243"/>
                  </a:lnTo>
                  <a:lnTo>
                    <a:pt x="450000" y="700243"/>
                  </a:lnTo>
                  <a:lnTo>
                    <a:pt x="450453" y="709211"/>
                  </a:lnTo>
                  <a:lnTo>
                    <a:pt x="427" y="708695"/>
                  </a:lnTo>
                  <a:lnTo>
                    <a:pt x="0" y="700243"/>
                  </a:lnTo>
                  <a:lnTo>
                    <a:pt x="4383" y="561524"/>
                  </a:lnTo>
                  <a:cubicBezTo>
                    <a:pt x="16011" y="378062"/>
                    <a:pt x="50543" y="200821"/>
                    <a:pt x="105150" y="32629"/>
                  </a:cubicBezTo>
                  <a:lnTo>
                    <a:pt x="11686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4" name="PC.SP.3">
              <a:extLst>
                <a:ext uri="{FF2B5EF4-FFF2-40B4-BE49-F238E27FC236}">
                  <a16:creationId xmlns:a16="http://schemas.microsoft.com/office/drawing/2014/main" id="{00000000-0008-0000-0800-00001C010000}"/>
                </a:ext>
              </a:extLst>
            </xdr:cNvPr>
            <xdr:cNvSpPr/>
          </xdr:nvSpPr>
          <xdr:spPr>
            <a:xfrm>
              <a:off x="1435429" y="2597828"/>
              <a:ext cx="518933" cy="561658"/>
            </a:xfrm>
            <a:custGeom>
              <a:avLst/>
              <a:gdLst>
                <a:gd name="connsiteX0" fmla="*/ 94330 w 518933"/>
                <a:gd name="connsiteY0" fmla="*/ 0 h 561658"/>
                <a:gd name="connsiteX1" fmla="*/ 518933 w 518933"/>
                <a:gd name="connsiteY1" fmla="*/ 147079 h 561658"/>
                <a:gd name="connsiteX2" fmla="*/ 489668 w 518933"/>
                <a:gd name="connsiteY2" fmla="*/ 237279 h 561658"/>
                <a:gd name="connsiteX3" fmla="*/ 450000 w 518933"/>
                <a:gd name="connsiteY3" fmla="*/ 552173 h 561658"/>
                <a:gd name="connsiteX4" fmla="*/ 450479 w 518933"/>
                <a:gd name="connsiteY4" fmla="*/ 561658 h 561658"/>
                <a:gd name="connsiteX5" fmla="*/ 453 w 518933"/>
                <a:gd name="connsiteY5" fmla="*/ 561142 h 561658"/>
                <a:gd name="connsiteX6" fmla="*/ 453 w 518933"/>
                <a:gd name="connsiteY6" fmla="*/ 561141 h 561658"/>
                <a:gd name="connsiteX7" fmla="*/ 453 w 518933"/>
                <a:gd name="connsiteY7" fmla="*/ 561141 h 561658"/>
                <a:gd name="connsiteX8" fmla="*/ 0 w 518933"/>
                <a:gd name="connsiteY8" fmla="*/ 552173 h 561658"/>
                <a:gd name="connsiteX9" fmla="*/ 13739 w 518933"/>
                <a:gd name="connsiteY9" fmla="*/ 334381 h 561658"/>
                <a:gd name="connsiteX10" fmla="*/ 53835 w 518933"/>
                <a:gd name="connsiteY10" fmla="*/ 124817 h 561658"/>
                <a:gd name="connsiteX11" fmla="*/ 94330 w 518933"/>
                <a:gd name="connsiteY11" fmla="*/ 0 h 5616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18933" h="561658">
                  <a:moveTo>
                    <a:pt x="94330" y="0"/>
                  </a:moveTo>
                  <a:lnTo>
                    <a:pt x="518933" y="147079"/>
                  </a:lnTo>
                  <a:lnTo>
                    <a:pt x="489668" y="237279"/>
                  </a:lnTo>
                  <a:cubicBezTo>
                    <a:pt x="463773" y="337927"/>
                    <a:pt x="450000" y="443442"/>
                    <a:pt x="450000" y="552173"/>
                  </a:cubicBezTo>
                  <a:lnTo>
                    <a:pt x="450479" y="561658"/>
                  </a:lnTo>
                  <a:lnTo>
                    <a:pt x="453" y="561142"/>
                  </a:lnTo>
                  <a:lnTo>
                    <a:pt x="453" y="561141"/>
                  </a:lnTo>
                  <a:lnTo>
                    <a:pt x="453" y="561141"/>
                  </a:lnTo>
                  <a:lnTo>
                    <a:pt x="0" y="552173"/>
                  </a:lnTo>
                  <a:lnTo>
                    <a:pt x="13739" y="334381"/>
                  </a:lnTo>
                  <a:cubicBezTo>
                    <a:pt x="22805" y="263062"/>
                    <a:pt x="36263" y="193114"/>
                    <a:pt x="53835" y="124817"/>
                  </a:cubicBezTo>
                  <a:lnTo>
                    <a:pt x="9433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5" name="Freeform 284">
              <a:extLst>
                <a:ext uri="{FF2B5EF4-FFF2-40B4-BE49-F238E27FC236}">
                  <a16:creationId xmlns:a16="http://schemas.microsoft.com/office/drawing/2014/main" id="{00000000-0008-0000-0800-00001D010000}"/>
                </a:ext>
              </a:extLst>
            </xdr:cNvPr>
            <xdr:cNvSpPr/>
          </xdr:nvSpPr>
          <xdr:spPr>
            <a:xfrm>
              <a:off x="3148593" y="3159402"/>
              <a:ext cx="9209" cy="8722"/>
            </a:xfrm>
            <a:custGeom>
              <a:avLst/>
              <a:gdLst>
                <a:gd name="connsiteX0" fmla="*/ 2377 w 9209"/>
                <a:gd name="connsiteY0" fmla="*/ 0 h 8722"/>
                <a:gd name="connsiteX1" fmla="*/ 6819 w 9209"/>
                <a:gd name="connsiteY1" fmla="*/ 1538 h 8722"/>
                <a:gd name="connsiteX2" fmla="*/ 4762 w 9209"/>
                <a:gd name="connsiteY2" fmla="*/ 1536 h 8722"/>
                <a:gd name="connsiteX3" fmla="*/ 9209 w 9209"/>
                <a:gd name="connsiteY3" fmla="*/ 8722 h 8722"/>
                <a:gd name="connsiteX4" fmla="*/ 0 w 9209"/>
                <a:gd name="connsiteY4" fmla="*/ 1531 h 8722"/>
                <a:gd name="connsiteX5" fmla="*/ 1428 w 9209"/>
                <a:gd name="connsiteY5" fmla="*/ 1533 h 8722"/>
                <a:gd name="connsiteX6" fmla="*/ 2377 w 9209"/>
                <a:gd name="connsiteY6" fmla="*/ 0 h 87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9209" h="8722">
                  <a:moveTo>
                    <a:pt x="2377" y="0"/>
                  </a:moveTo>
                  <a:lnTo>
                    <a:pt x="6819" y="1538"/>
                  </a:lnTo>
                  <a:lnTo>
                    <a:pt x="4762" y="1536"/>
                  </a:lnTo>
                  <a:lnTo>
                    <a:pt x="9209" y="8722"/>
                  </a:lnTo>
                  <a:lnTo>
                    <a:pt x="0" y="1531"/>
                  </a:lnTo>
                  <a:lnTo>
                    <a:pt x="1428" y="1533"/>
                  </a:lnTo>
                  <a:lnTo>
                    <a:pt x="237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6" name="EF.PR.1">
              <a:extLst>
                <a:ext uri="{FF2B5EF4-FFF2-40B4-BE49-F238E27FC236}">
                  <a16:creationId xmlns:a16="http://schemas.microsoft.com/office/drawing/2014/main" id="{00000000-0008-0000-0800-00001E010000}"/>
                </a:ext>
              </a:extLst>
            </xdr:cNvPr>
            <xdr:cNvSpPr/>
          </xdr:nvSpPr>
          <xdr:spPr>
            <a:xfrm>
              <a:off x="3155411" y="3160941"/>
              <a:ext cx="799420" cy="260727"/>
            </a:xfrm>
            <a:custGeom>
              <a:avLst/>
              <a:gdLst>
                <a:gd name="connsiteX0" fmla="*/ 0 w 799420"/>
                <a:gd name="connsiteY0" fmla="*/ 0 h 260727"/>
                <a:gd name="connsiteX1" fmla="*/ 799420 w 799420"/>
                <a:gd name="connsiteY1" fmla="*/ 917 h 260727"/>
                <a:gd name="connsiteX2" fmla="*/ 799420 w 799420"/>
                <a:gd name="connsiteY2" fmla="*/ 918 h 260727"/>
                <a:gd name="connsiteX3" fmla="*/ 799419 w 799420"/>
                <a:gd name="connsiteY3" fmla="*/ 918 h 260727"/>
                <a:gd name="connsiteX4" fmla="*/ 795835 w 799420"/>
                <a:gd name="connsiteY4" fmla="*/ 71879 h 260727"/>
                <a:gd name="connsiteX5" fmla="*/ 757458 w 799420"/>
                <a:gd name="connsiteY5" fmla="*/ 248852 h 260727"/>
                <a:gd name="connsiteX6" fmla="*/ 752693 w 799420"/>
                <a:gd name="connsiteY6" fmla="*/ 260727 h 260727"/>
                <a:gd name="connsiteX7" fmla="*/ 0 w 799420"/>
                <a:gd name="connsiteY7" fmla="*/ 0 h 26072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99420" h="260727">
                  <a:moveTo>
                    <a:pt x="0" y="0"/>
                  </a:moveTo>
                  <a:lnTo>
                    <a:pt x="799420" y="917"/>
                  </a:lnTo>
                  <a:lnTo>
                    <a:pt x="799420" y="918"/>
                  </a:lnTo>
                  <a:lnTo>
                    <a:pt x="799419" y="918"/>
                  </a:lnTo>
                  <a:lnTo>
                    <a:pt x="795835" y="71879"/>
                  </a:lnTo>
                  <a:cubicBezTo>
                    <a:pt x="789613" y="133146"/>
                    <a:pt x="776563" y="192395"/>
                    <a:pt x="757458" y="248852"/>
                  </a:cubicBezTo>
                  <a:lnTo>
                    <a:pt x="752693" y="260727"/>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7" name="EF.PR.4">
              <a:extLst>
                <a:ext uri="{FF2B5EF4-FFF2-40B4-BE49-F238E27FC236}">
                  <a16:creationId xmlns:a16="http://schemas.microsoft.com/office/drawing/2014/main" id="{00000000-0008-0000-0800-00001F010000}"/>
                </a:ext>
              </a:extLst>
            </xdr:cNvPr>
            <xdr:cNvSpPr/>
          </xdr:nvSpPr>
          <xdr:spPr>
            <a:xfrm>
              <a:off x="4758451" y="3162890"/>
              <a:ext cx="546301" cy="700607"/>
            </a:xfrm>
            <a:custGeom>
              <a:avLst/>
              <a:gdLst>
                <a:gd name="connsiteX0" fmla="*/ 96327 w 546301"/>
                <a:gd name="connsiteY0" fmla="*/ 0 h 700607"/>
                <a:gd name="connsiteX1" fmla="*/ 546301 w 546301"/>
                <a:gd name="connsiteY1" fmla="*/ 517 h 700607"/>
                <a:gd name="connsiteX2" fmla="*/ 535826 w 546301"/>
                <a:gd name="connsiteY2" fmla="*/ 207958 h 700607"/>
                <a:gd name="connsiteX3" fmla="*/ 433487 w 546301"/>
                <a:gd name="connsiteY3" fmla="*/ 679886 h 700607"/>
                <a:gd name="connsiteX4" fmla="*/ 425173 w 546301"/>
                <a:gd name="connsiteY4" fmla="*/ 700607 h 700607"/>
                <a:gd name="connsiteX5" fmla="*/ 0 w 546301"/>
                <a:gd name="connsiteY5" fmla="*/ 553331 h 700607"/>
                <a:gd name="connsiteX6" fmla="*/ 7131 w 546301"/>
                <a:gd name="connsiteY6" fmla="*/ 535559 h 700607"/>
                <a:gd name="connsiteX7" fmla="*/ 88149 w 546301"/>
                <a:gd name="connsiteY7" fmla="*/ 161950 h 700607"/>
                <a:gd name="connsiteX8" fmla="*/ 96327 w 546301"/>
                <a:gd name="connsiteY8" fmla="*/ 1 h 700607"/>
                <a:gd name="connsiteX9" fmla="*/ 96327 w 546301"/>
                <a:gd name="connsiteY9" fmla="*/ 1 h 700607"/>
                <a:gd name="connsiteX10" fmla="*/ 96327 w 546301"/>
                <a:gd name="connsiteY10" fmla="*/ 0 h 7006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46301" h="700607">
                  <a:moveTo>
                    <a:pt x="96327" y="0"/>
                  </a:moveTo>
                  <a:lnTo>
                    <a:pt x="546301" y="517"/>
                  </a:lnTo>
                  <a:lnTo>
                    <a:pt x="535826" y="207958"/>
                  </a:lnTo>
                  <a:cubicBezTo>
                    <a:pt x="519234" y="371337"/>
                    <a:pt x="484434" y="529334"/>
                    <a:pt x="433487" y="679886"/>
                  </a:cubicBezTo>
                  <a:lnTo>
                    <a:pt x="425173" y="700607"/>
                  </a:lnTo>
                  <a:lnTo>
                    <a:pt x="0" y="553331"/>
                  </a:lnTo>
                  <a:lnTo>
                    <a:pt x="7131" y="535559"/>
                  </a:lnTo>
                  <a:cubicBezTo>
                    <a:pt x="47464" y="416372"/>
                    <a:pt x="75014" y="291292"/>
                    <a:pt x="88149" y="161950"/>
                  </a:cubicBezTo>
                  <a:lnTo>
                    <a:pt x="96327" y="1"/>
                  </a:lnTo>
                  <a:lnTo>
                    <a:pt x="96327" y="1"/>
                  </a:lnTo>
                  <a:lnTo>
                    <a:pt x="9632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8" name="EF.PR.5">
              <a:extLst>
                <a:ext uri="{FF2B5EF4-FFF2-40B4-BE49-F238E27FC236}">
                  <a16:creationId xmlns:a16="http://schemas.microsoft.com/office/drawing/2014/main" id="{00000000-0008-0000-0800-000020010000}"/>
                </a:ext>
              </a:extLst>
            </xdr:cNvPr>
            <xdr:cNvSpPr/>
          </xdr:nvSpPr>
          <xdr:spPr>
            <a:xfrm>
              <a:off x="5183625" y="3163406"/>
              <a:ext cx="661097" cy="877058"/>
            </a:xfrm>
            <a:custGeom>
              <a:avLst/>
              <a:gdLst>
                <a:gd name="connsiteX0" fmla="*/ 121128 w 661097"/>
                <a:gd name="connsiteY0" fmla="*/ 0 h 877058"/>
                <a:gd name="connsiteX1" fmla="*/ 661097 w 661097"/>
                <a:gd name="connsiteY1" fmla="*/ 619 h 877058"/>
                <a:gd name="connsiteX2" fmla="*/ 647865 w 661097"/>
                <a:gd name="connsiteY2" fmla="*/ 262653 h 877058"/>
                <a:gd name="connsiteX3" fmla="*/ 519942 w 661097"/>
                <a:gd name="connsiteY3" fmla="*/ 852563 h 877058"/>
                <a:gd name="connsiteX4" fmla="*/ 510889 w 661097"/>
                <a:gd name="connsiteY4" fmla="*/ 877058 h 877058"/>
                <a:gd name="connsiteX5" fmla="*/ 0 w 661097"/>
                <a:gd name="connsiteY5" fmla="*/ 700091 h 877058"/>
                <a:gd name="connsiteX6" fmla="*/ 8314 w 661097"/>
                <a:gd name="connsiteY6" fmla="*/ 679369 h 877058"/>
                <a:gd name="connsiteX7" fmla="*/ 110653 w 661097"/>
                <a:gd name="connsiteY7" fmla="*/ 207441 h 877058"/>
                <a:gd name="connsiteX8" fmla="*/ 121128 w 661097"/>
                <a:gd name="connsiteY8" fmla="*/ 0 h 87705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61097" h="877058">
                  <a:moveTo>
                    <a:pt x="121128" y="0"/>
                  </a:moveTo>
                  <a:lnTo>
                    <a:pt x="661097" y="619"/>
                  </a:lnTo>
                  <a:lnTo>
                    <a:pt x="647865" y="262653"/>
                  </a:lnTo>
                  <a:cubicBezTo>
                    <a:pt x="627125" y="466877"/>
                    <a:pt x="583625" y="664373"/>
                    <a:pt x="519942" y="852563"/>
                  </a:cubicBezTo>
                  <a:lnTo>
                    <a:pt x="510889" y="877058"/>
                  </a:lnTo>
                  <a:lnTo>
                    <a:pt x="0" y="700091"/>
                  </a:lnTo>
                  <a:lnTo>
                    <a:pt x="8314" y="679369"/>
                  </a:lnTo>
                  <a:cubicBezTo>
                    <a:pt x="59261" y="528817"/>
                    <a:pt x="94061" y="370820"/>
                    <a:pt x="110653" y="207441"/>
                  </a:cubicBezTo>
                  <a:lnTo>
                    <a:pt x="12112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89" name="EF.RS.1">
              <a:extLst>
                <a:ext uri="{FF2B5EF4-FFF2-40B4-BE49-F238E27FC236}">
                  <a16:creationId xmlns:a16="http://schemas.microsoft.com/office/drawing/2014/main" id="{00000000-0008-0000-0800-000021010000}"/>
                </a:ext>
              </a:extLst>
            </xdr:cNvPr>
            <xdr:cNvSpPr/>
          </xdr:nvSpPr>
          <xdr:spPr>
            <a:xfrm>
              <a:off x="3157800" y="3168125"/>
              <a:ext cx="621486" cy="668174"/>
            </a:xfrm>
            <a:custGeom>
              <a:avLst/>
              <a:gdLst>
                <a:gd name="connsiteX0" fmla="*/ 0 w 621486"/>
                <a:gd name="connsiteY0" fmla="*/ 0 h 668174"/>
                <a:gd name="connsiteX1" fmla="*/ 621486 w 621486"/>
                <a:gd name="connsiteY1" fmla="*/ 485194 h 668174"/>
                <a:gd name="connsiteX2" fmla="*/ 573962 w 621486"/>
                <a:gd name="connsiteY2" fmla="*/ 540729 h 668174"/>
                <a:gd name="connsiteX3" fmla="*/ 510326 w 621486"/>
                <a:gd name="connsiteY3" fmla="*/ 600677 h 668174"/>
                <a:gd name="connsiteX4" fmla="*/ 440507 w 621486"/>
                <a:gd name="connsiteY4" fmla="*/ 653541 h 668174"/>
                <a:gd name="connsiteX5" fmla="*/ 413549 w 621486"/>
                <a:gd name="connsiteY5" fmla="*/ 668174 h 668174"/>
                <a:gd name="connsiteX6" fmla="*/ 0 w 621486"/>
                <a:gd name="connsiteY6" fmla="*/ 0 h 6681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621486" h="668174">
                  <a:moveTo>
                    <a:pt x="0" y="0"/>
                  </a:moveTo>
                  <a:lnTo>
                    <a:pt x="621486" y="485194"/>
                  </a:lnTo>
                  <a:lnTo>
                    <a:pt x="573962" y="540729"/>
                  </a:lnTo>
                  <a:lnTo>
                    <a:pt x="510326" y="600677"/>
                  </a:lnTo>
                  <a:cubicBezTo>
                    <a:pt x="488052" y="619512"/>
                    <a:pt x="464747" y="637165"/>
                    <a:pt x="440507" y="653541"/>
                  </a:cubicBezTo>
                  <a:lnTo>
                    <a:pt x="413549" y="668174"/>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0" name="Freeform 289">
              <a:extLst>
                <a:ext uri="{FF2B5EF4-FFF2-40B4-BE49-F238E27FC236}">
                  <a16:creationId xmlns:a16="http://schemas.microsoft.com/office/drawing/2014/main" id="{00000000-0008-0000-0800-000022010000}"/>
                </a:ext>
              </a:extLst>
            </xdr:cNvPr>
            <xdr:cNvSpPr/>
          </xdr:nvSpPr>
          <xdr:spPr>
            <a:xfrm>
              <a:off x="3779287" y="3421667"/>
              <a:ext cx="128818" cy="231652"/>
            </a:xfrm>
            <a:custGeom>
              <a:avLst/>
              <a:gdLst>
                <a:gd name="connsiteX0" fmla="*/ 128817 w 128818"/>
                <a:gd name="connsiteY0" fmla="*/ 0 h 231652"/>
                <a:gd name="connsiteX1" fmla="*/ 128818 w 128818"/>
                <a:gd name="connsiteY1" fmla="*/ 0 h 231652"/>
                <a:gd name="connsiteX2" fmla="*/ 100481 w 128818"/>
                <a:gd name="connsiteY2" fmla="*/ 70619 h 231652"/>
                <a:gd name="connsiteX3" fmla="*/ 9347 w 128818"/>
                <a:gd name="connsiteY3" fmla="*/ 220729 h 231652"/>
                <a:gd name="connsiteX4" fmla="*/ 0 w 128818"/>
                <a:gd name="connsiteY4" fmla="*/ 231652 h 231652"/>
                <a:gd name="connsiteX5" fmla="*/ 0 w 128818"/>
                <a:gd name="connsiteY5" fmla="*/ 231651 h 231652"/>
                <a:gd name="connsiteX6" fmla="*/ 9346 w 128818"/>
                <a:gd name="connsiteY6" fmla="*/ 220730 h 231652"/>
                <a:gd name="connsiteX7" fmla="*/ 100480 w 128818"/>
                <a:gd name="connsiteY7" fmla="*/ 70620 h 231652"/>
                <a:gd name="connsiteX8" fmla="*/ 128817 w 128818"/>
                <a:gd name="connsiteY8" fmla="*/ 0 h 2316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28818" h="231652">
                  <a:moveTo>
                    <a:pt x="128817" y="0"/>
                  </a:moveTo>
                  <a:lnTo>
                    <a:pt x="128818" y="0"/>
                  </a:lnTo>
                  <a:lnTo>
                    <a:pt x="100481" y="70619"/>
                  </a:lnTo>
                  <a:cubicBezTo>
                    <a:pt x="75514" y="124092"/>
                    <a:pt x="44879" y="174386"/>
                    <a:pt x="9347" y="220729"/>
                  </a:cubicBezTo>
                  <a:lnTo>
                    <a:pt x="0" y="231652"/>
                  </a:lnTo>
                  <a:lnTo>
                    <a:pt x="0" y="231651"/>
                  </a:lnTo>
                  <a:lnTo>
                    <a:pt x="9346" y="220730"/>
                  </a:lnTo>
                  <a:cubicBezTo>
                    <a:pt x="44878" y="174387"/>
                    <a:pt x="75513" y="124093"/>
                    <a:pt x="100480" y="70620"/>
                  </a:cubicBezTo>
                  <a:lnTo>
                    <a:pt x="12881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1" name="Freeform 290">
              <a:extLst>
                <a:ext uri="{FF2B5EF4-FFF2-40B4-BE49-F238E27FC236}">
                  <a16:creationId xmlns:a16="http://schemas.microsoft.com/office/drawing/2014/main" id="{00000000-0008-0000-0800-000023010000}"/>
                </a:ext>
              </a:extLst>
            </xdr:cNvPr>
            <xdr:cNvSpPr/>
          </xdr:nvSpPr>
          <xdr:spPr>
            <a:xfrm>
              <a:off x="4488400" y="3716220"/>
              <a:ext cx="270051" cy="490704"/>
            </a:xfrm>
            <a:custGeom>
              <a:avLst/>
              <a:gdLst>
                <a:gd name="connsiteX0" fmla="*/ 270051 w 270051"/>
                <a:gd name="connsiteY0" fmla="*/ 0 h 490704"/>
                <a:gd name="connsiteX1" fmla="*/ 270051 w 270051"/>
                <a:gd name="connsiteY1" fmla="*/ 0 h 490704"/>
                <a:gd name="connsiteX2" fmla="*/ 207299 w 270051"/>
                <a:gd name="connsiteY2" fmla="*/ 156385 h 490704"/>
                <a:gd name="connsiteX3" fmla="*/ 14907 w 270051"/>
                <a:gd name="connsiteY3" fmla="*/ 473284 h 490704"/>
                <a:gd name="connsiteX4" fmla="*/ 0 w 270051"/>
                <a:gd name="connsiteY4" fmla="*/ 490704 h 490704"/>
                <a:gd name="connsiteX5" fmla="*/ 0 w 270051"/>
                <a:gd name="connsiteY5" fmla="*/ 490703 h 490704"/>
                <a:gd name="connsiteX6" fmla="*/ 14907 w 270051"/>
                <a:gd name="connsiteY6" fmla="*/ 473283 h 490704"/>
                <a:gd name="connsiteX7" fmla="*/ 207299 w 270051"/>
                <a:gd name="connsiteY7" fmla="*/ 156384 h 490704"/>
                <a:gd name="connsiteX8" fmla="*/ 270051 w 270051"/>
                <a:gd name="connsiteY8" fmla="*/ 0 h 4907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0051" h="490704">
                  <a:moveTo>
                    <a:pt x="270051" y="0"/>
                  </a:moveTo>
                  <a:lnTo>
                    <a:pt x="270051" y="0"/>
                  </a:lnTo>
                  <a:lnTo>
                    <a:pt x="207299" y="156385"/>
                  </a:lnTo>
                  <a:cubicBezTo>
                    <a:pt x="154592" y="269271"/>
                    <a:pt x="89917" y="375448"/>
                    <a:pt x="14907" y="473284"/>
                  </a:cubicBezTo>
                  <a:lnTo>
                    <a:pt x="0" y="490704"/>
                  </a:lnTo>
                  <a:lnTo>
                    <a:pt x="0" y="490703"/>
                  </a:lnTo>
                  <a:lnTo>
                    <a:pt x="14907" y="473283"/>
                  </a:lnTo>
                  <a:cubicBezTo>
                    <a:pt x="89917" y="375447"/>
                    <a:pt x="154592" y="269270"/>
                    <a:pt x="207299" y="156384"/>
                  </a:cubicBezTo>
                  <a:lnTo>
                    <a:pt x="27005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2" name="Freeform 291">
              <a:extLst>
                <a:ext uri="{FF2B5EF4-FFF2-40B4-BE49-F238E27FC236}">
                  <a16:creationId xmlns:a16="http://schemas.microsoft.com/office/drawing/2014/main" id="{00000000-0008-0000-0800-000024010000}"/>
                </a:ext>
              </a:extLst>
            </xdr:cNvPr>
            <xdr:cNvSpPr/>
          </xdr:nvSpPr>
          <xdr:spPr>
            <a:xfrm>
              <a:off x="4842954" y="3863496"/>
              <a:ext cx="340670" cy="620230"/>
            </a:xfrm>
            <a:custGeom>
              <a:avLst/>
              <a:gdLst>
                <a:gd name="connsiteX0" fmla="*/ 340669 w 340670"/>
                <a:gd name="connsiteY0" fmla="*/ 0 h 620230"/>
                <a:gd name="connsiteX1" fmla="*/ 340670 w 340670"/>
                <a:gd name="connsiteY1" fmla="*/ 1 h 620230"/>
                <a:gd name="connsiteX2" fmla="*/ 260712 w 340670"/>
                <a:gd name="connsiteY2" fmla="*/ 199267 h 620230"/>
                <a:gd name="connsiteX3" fmla="*/ 17689 w 340670"/>
                <a:gd name="connsiteY3" fmla="*/ 599561 h 620230"/>
                <a:gd name="connsiteX4" fmla="*/ 1 w 340670"/>
                <a:gd name="connsiteY4" fmla="*/ 620230 h 620230"/>
                <a:gd name="connsiteX5" fmla="*/ 0 w 340670"/>
                <a:gd name="connsiteY5" fmla="*/ 620230 h 620230"/>
                <a:gd name="connsiteX6" fmla="*/ 17688 w 340670"/>
                <a:gd name="connsiteY6" fmla="*/ 599561 h 620230"/>
                <a:gd name="connsiteX7" fmla="*/ 260711 w 340670"/>
                <a:gd name="connsiteY7" fmla="*/ 199267 h 620230"/>
                <a:gd name="connsiteX8" fmla="*/ 340669 w 340670"/>
                <a:gd name="connsiteY8" fmla="*/ 0 h 6202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340670" h="620230">
                  <a:moveTo>
                    <a:pt x="340669" y="0"/>
                  </a:moveTo>
                  <a:lnTo>
                    <a:pt x="340670" y="1"/>
                  </a:lnTo>
                  <a:lnTo>
                    <a:pt x="260712" y="199267"/>
                  </a:lnTo>
                  <a:cubicBezTo>
                    <a:pt x="194134" y="341860"/>
                    <a:pt x="112439" y="475979"/>
                    <a:pt x="17689" y="599561"/>
                  </a:cubicBezTo>
                  <a:lnTo>
                    <a:pt x="1" y="620230"/>
                  </a:lnTo>
                  <a:lnTo>
                    <a:pt x="0" y="620230"/>
                  </a:lnTo>
                  <a:lnTo>
                    <a:pt x="17688" y="599561"/>
                  </a:lnTo>
                  <a:cubicBezTo>
                    <a:pt x="112438" y="475979"/>
                    <a:pt x="194133" y="341860"/>
                    <a:pt x="260711" y="199267"/>
                  </a:cubicBezTo>
                  <a:lnTo>
                    <a:pt x="340669"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3" name="EF.RS.4">
              <a:extLst>
                <a:ext uri="{FF2B5EF4-FFF2-40B4-BE49-F238E27FC236}">
                  <a16:creationId xmlns:a16="http://schemas.microsoft.com/office/drawing/2014/main" id="{00000000-0008-0000-0800-000025010000}"/>
                </a:ext>
              </a:extLst>
            </xdr:cNvPr>
            <xdr:cNvSpPr/>
          </xdr:nvSpPr>
          <xdr:spPr>
            <a:xfrm>
              <a:off x="4045318" y="4206925"/>
              <a:ext cx="797636" cy="777435"/>
            </a:xfrm>
            <a:custGeom>
              <a:avLst/>
              <a:gdLst>
                <a:gd name="connsiteX0" fmla="*/ 443081 w 797636"/>
                <a:gd name="connsiteY0" fmla="*/ 0 h 777435"/>
                <a:gd name="connsiteX1" fmla="*/ 797636 w 797636"/>
                <a:gd name="connsiteY1" fmla="*/ 276802 h 777435"/>
                <a:gd name="connsiteX2" fmla="*/ 663666 w 797636"/>
                <a:gd name="connsiteY2" fmla="*/ 433347 h 777435"/>
                <a:gd name="connsiteX3" fmla="*/ 307787 w 797636"/>
                <a:gd name="connsiteY3" fmla="*/ 734182 h 777435"/>
                <a:gd name="connsiteX4" fmla="*/ 236591 w 797636"/>
                <a:gd name="connsiteY4" fmla="*/ 777435 h 777435"/>
                <a:gd name="connsiteX5" fmla="*/ 0 w 797636"/>
                <a:gd name="connsiteY5" fmla="*/ 395171 h 777435"/>
                <a:gd name="connsiteX6" fmla="*/ 56187 w 797636"/>
                <a:gd name="connsiteY6" fmla="*/ 361036 h 777435"/>
                <a:gd name="connsiteX7" fmla="*/ 337925 w 797636"/>
                <a:gd name="connsiteY7" fmla="*/ 122875 h 777435"/>
                <a:gd name="connsiteX8" fmla="*/ 443081 w 797636"/>
                <a:gd name="connsiteY8" fmla="*/ 0 h 77743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97636" h="777435">
                  <a:moveTo>
                    <a:pt x="443081" y="0"/>
                  </a:moveTo>
                  <a:lnTo>
                    <a:pt x="797636" y="276802"/>
                  </a:lnTo>
                  <a:lnTo>
                    <a:pt x="663666" y="433347"/>
                  </a:lnTo>
                  <a:cubicBezTo>
                    <a:pt x="556378" y="545879"/>
                    <a:pt x="437064" y="646844"/>
                    <a:pt x="307787" y="734182"/>
                  </a:cubicBezTo>
                  <a:lnTo>
                    <a:pt x="236591" y="777435"/>
                  </a:lnTo>
                  <a:lnTo>
                    <a:pt x="0" y="395171"/>
                  </a:lnTo>
                  <a:lnTo>
                    <a:pt x="56187" y="361036"/>
                  </a:lnTo>
                  <a:cubicBezTo>
                    <a:pt x="158531" y="291894"/>
                    <a:pt x="252988" y="211963"/>
                    <a:pt x="337925" y="122875"/>
                  </a:cubicBezTo>
                  <a:lnTo>
                    <a:pt x="44308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4" name="EF.RS.5">
              <a:extLst>
                <a:ext uri="{FF2B5EF4-FFF2-40B4-BE49-F238E27FC236}">
                  <a16:creationId xmlns:a16="http://schemas.microsoft.com/office/drawing/2014/main" id="{00000000-0008-0000-0800-000026010000}"/>
                </a:ext>
              </a:extLst>
            </xdr:cNvPr>
            <xdr:cNvSpPr/>
          </xdr:nvSpPr>
          <xdr:spPr>
            <a:xfrm>
              <a:off x="4281910" y="4483726"/>
              <a:ext cx="986512" cy="959350"/>
            </a:xfrm>
            <a:custGeom>
              <a:avLst/>
              <a:gdLst>
                <a:gd name="connsiteX0" fmla="*/ 561045 w 986512"/>
                <a:gd name="connsiteY0" fmla="*/ 0 h 959350"/>
                <a:gd name="connsiteX1" fmla="*/ 986512 w 986512"/>
                <a:gd name="connsiteY1" fmla="*/ 332163 h 959350"/>
                <a:gd name="connsiteX2" fmla="*/ 817964 w 986512"/>
                <a:gd name="connsiteY2" fmla="*/ 529113 h 959350"/>
                <a:gd name="connsiteX3" fmla="*/ 373115 w 986512"/>
                <a:gd name="connsiteY3" fmla="*/ 905156 h 959350"/>
                <a:gd name="connsiteX4" fmla="*/ 283910 w 986512"/>
                <a:gd name="connsiteY4" fmla="*/ 959350 h 959350"/>
                <a:gd name="connsiteX5" fmla="*/ 0 w 986512"/>
                <a:gd name="connsiteY5" fmla="*/ 500633 h 959350"/>
                <a:gd name="connsiteX6" fmla="*/ 71196 w 986512"/>
                <a:gd name="connsiteY6" fmla="*/ 457380 h 959350"/>
                <a:gd name="connsiteX7" fmla="*/ 427075 w 986512"/>
                <a:gd name="connsiteY7" fmla="*/ 156545 h 959350"/>
                <a:gd name="connsiteX8" fmla="*/ 561045 w 986512"/>
                <a:gd name="connsiteY8" fmla="*/ 0 h 95935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86512" h="959350">
                  <a:moveTo>
                    <a:pt x="561045" y="0"/>
                  </a:moveTo>
                  <a:lnTo>
                    <a:pt x="986512" y="332163"/>
                  </a:lnTo>
                  <a:lnTo>
                    <a:pt x="817964" y="529113"/>
                  </a:lnTo>
                  <a:cubicBezTo>
                    <a:pt x="683853" y="669778"/>
                    <a:pt x="534711" y="795984"/>
                    <a:pt x="373115" y="905156"/>
                  </a:cubicBezTo>
                  <a:lnTo>
                    <a:pt x="283910" y="959350"/>
                  </a:lnTo>
                  <a:lnTo>
                    <a:pt x="0" y="500633"/>
                  </a:lnTo>
                  <a:lnTo>
                    <a:pt x="71196" y="457380"/>
                  </a:lnTo>
                  <a:cubicBezTo>
                    <a:pt x="200473" y="370042"/>
                    <a:pt x="319787" y="269077"/>
                    <a:pt x="427075" y="156545"/>
                  </a:cubicBezTo>
                  <a:lnTo>
                    <a:pt x="56104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5" name="Freeform 294">
              <a:extLst>
                <a:ext uri="{FF2B5EF4-FFF2-40B4-BE49-F238E27FC236}">
                  <a16:creationId xmlns:a16="http://schemas.microsoft.com/office/drawing/2014/main" id="{00000000-0008-0000-0800-000027010000}"/>
                </a:ext>
              </a:extLst>
            </xdr:cNvPr>
            <xdr:cNvSpPr/>
          </xdr:nvSpPr>
          <xdr:spPr>
            <a:xfrm>
              <a:off x="1441460" y="1314621"/>
              <a:ext cx="569166" cy="513552"/>
            </a:xfrm>
            <a:custGeom>
              <a:avLst/>
              <a:gdLst>
                <a:gd name="connsiteX0" fmla="*/ 569166 w 569166"/>
                <a:gd name="connsiteY0" fmla="*/ 0 h 513552"/>
                <a:gd name="connsiteX1" fmla="*/ 569166 w 569166"/>
                <a:gd name="connsiteY1" fmla="*/ 1 h 513552"/>
                <a:gd name="connsiteX2" fmla="*/ 496291 w 569166"/>
                <a:gd name="connsiteY2" fmla="*/ 44274 h 513552"/>
                <a:gd name="connsiteX3" fmla="*/ 105097 w 569166"/>
                <a:gd name="connsiteY3" fmla="*/ 383045 h 513552"/>
                <a:gd name="connsiteX4" fmla="*/ 0 w 569166"/>
                <a:gd name="connsiteY4" fmla="*/ 513552 h 513552"/>
                <a:gd name="connsiteX5" fmla="*/ 0 w 569166"/>
                <a:gd name="connsiteY5" fmla="*/ 513552 h 513552"/>
                <a:gd name="connsiteX6" fmla="*/ 105097 w 569166"/>
                <a:gd name="connsiteY6" fmla="*/ 383044 h 513552"/>
                <a:gd name="connsiteX7" fmla="*/ 496291 w 569166"/>
                <a:gd name="connsiteY7" fmla="*/ 44273 h 513552"/>
                <a:gd name="connsiteX8" fmla="*/ 569166 w 569166"/>
                <a:gd name="connsiteY8" fmla="*/ 0 h 51355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69166" h="513552">
                  <a:moveTo>
                    <a:pt x="569166" y="0"/>
                  </a:moveTo>
                  <a:lnTo>
                    <a:pt x="569166" y="1"/>
                  </a:lnTo>
                  <a:lnTo>
                    <a:pt x="496291" y="44274"/>
                  </a:lnTo>
                  <a:cubicBezTo>
                    <a:pt x="352650" y="141316"/>
                    <a:pt x="221310" y="255182"/>
                    <a:pt x="105097" y="383045"/>
                  </a:cubicBezTo>
                  <a:lnTo>
                    <a:pt x="0" y="513552"/>
                  </a:lnTo>
                  <a:lnTo>
                    <a:pt x="0" y="513552"/>
                  </a:lnTo>
                  <a:lnTo>
                    <a:pt x="105097" y="383044"/>
                  </a:lnTo>
                  <a:cubicBezTo>
                    <a:pt x="221310" y="255181"/>
                    <a:pt x="352650" y="141315"/>
                    <a:pt x="496291" y="44273"/>
                  </a:cubicBezTo>
                  <a:lnTo>
                    <a:pt x="569166"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6" name="PC.SC.5">
              <a:extLst>
                <a:ext uri="{FF2B5EF4-FFF2-40B4-BE49-F238E27FC236}">
                  <a16:creationId xmlns:a16="http://schemas.microsoft.com/office/drawing/2014/main" id="{00000000-0008-0000-0800-000028010000}"/>
                </a:ext>
              </a:extLst>
            </xdr:cNvPr>
            <xdr:cNvSpPr/>
          </xdr:nvSpPr>
          <xdr:spPr>
            <a:xfrm>
              <a:off x="592110" y="1494280"/>
              <a:ext cx="849351" cy="955479"/>
            </a:xfrm>
            <a:custGeom>
              <a:avLst/>
              <a:gdLst>
                <a:gd name="connsiteX0" fmla="*/ 421667 w 849351"/>
                <a:gd name="connsiteY0" fmla="*/ 0 h 955479"/>
                <a:gd name="connsiteX1" fmla="*/ 849351 w 849351"/>
                <a:gd name="connsiteY1" fmla="*/ 333894 h 955479"/>
                <a:gd name="connsiteX2" fmla="*/ 791828 w 849351"/>
                <a:gd name="connsiteY2" fmla="*/ 405324 h 955479"/>
                <a:gd name="connsiteX3" fmla="*/ 543144 w 849351"/>
                <a:gd name="connsiteY3" fmla="*/ 863703 h 955479"/>
                <a:gd name="connsiteX4" fmla="*/ 510186 w 849351"/>
                <a:gd name="connsiteY4" fmla="*/ 955479 h 955479"/>
                <a:gd name="connsiteX5" fmla="*/ 0 w 849351"/>
                <a:gd name="connsiteY5" fmla="*/ 778755 h 955479"/>
                <a:gd name="connsiteX6" fmla="*/ 40600 w 849351"/>
                <a:gd name="connsiteY6" fmla="*/ 665700 h 955479"/>
                <a:gd name="connsiteX7" fmla="*/ 351455 w 849351"/>
                <a:gd name="connsiteY7" fmla="*/ 92726 h 955479"/>
                <a:gd name="connsiteX8" fmla="*/ 421667 w 849351"/>
                <a:gd name="connsiteY8" fmla="*/ 0 h 95547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49351" h="955479">
                  <a:moveTo>
                    <a:pt x="421667" y="0"/>
                  </a:moveTo>
                  <a:lnTo>
                    <a:pt x="849351" y="333894"/>
                  </a:lnTo>
                  <a:lnTo>
                    <a:pt x="791828" y="405324"/>
                  </a:lnTo>
                  <a:cubicBezTo>
                    <a:pt x="691449" y="546477"/>
                    <a:pt x="607612" y="700212"/>
                    <a:pt x="543144" y="863703"/>
                  </a:cubicBezTo>
                  <a:lnTo>
                    <a:pt x="510186" y="955479"/>
                  </a:lnTo>
                  <a:lnTo>
                    <a:pt x="0" y="778755"/>
                  </a:lnTo>
                  <a:lnTo>
                    <a:pt x="40600" y="665700"/>
                  </a:lnTo>
                  <a:cubicBezTo>
                    <a:pt x="121185" y="461336"/>
                    <a:pt x="225982" y="269166"/>
                    <a:pt x="351455" y="92726"/>
                  </a:cubicBezTo>
                  <a:lnTo>
                    <a:pt x="421667"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7" name="PC.SC.4">
              <a:extLst>
                <a:ext uri="{FF2B5EF4-FFF2-40B4-BE49-F238E27FC236}">
                  <a16:creationId xmlns:a16="http://schemas.microsoft.com/office/drawing/2014/main" id="{00000000-0008-0000-0800-000029010000}"/>
                </a:ext>
              </a:extLst>
            </xdr:cNvPr>
            <xdr:cNvSpPr/>
          </xdr:nvSpPr>
          <xdr:spPr>
            <a:xfrm>
              <a:off x="1102297" y="1828174"/>
              <a:ext cx="693285" cy="769655"/>
            </a:xfrm>
            <a:custGeom>
              <a:avLst/>
              <a:gdLst>
                <a:gd name="connsiteX0" fmla="*/ 339164 w 693285"/>
                <a:gd name="connsiteY0" fmla="*/ 0 h 769655"/>
                <a:gd name="connsiteX1" fmla="*/ 693285 w 693285"/>
                <a:gd name="connsiteY1" fmla="*/ 276463 h 769655"/>
                <a:gd name="connsiteX2" fmla="*/ 648618 w 693285"/>
                <a:gd name="connsiteY2" fmla="*/ 331929 h 769655"/>
                <a:gd name="connsiteX3" fmla="*/ 451743 w 693285"/>
                <a:gd name="connsiteY3" fmla="*/ 694813 h 769655"/>
                <a:gd name="connsiteX4" fmla="*/ 427462 w 693285"/>
                <a:gd name="connsiteY4" fmla="*/ 769655 h 769655"/>
                <a:gd name="connsiteX5" fmla="*/ 0 w 693285"/>
                <a:gd name="connsiteY5" fmla="*/ 621585 h 769655"/>
                <a:gd name="connsiteX6" fmla="*/ 32957 w 693285"/>
                <a:gd name="connsiteY6" fmla="*/ 529810 h 769655"/>
                <a:gd name="connsiteX7" fmla="*/ 281641 w 693285"/>
                <a:gd name="connsiteY7" fmla="*/ 71431 h 769655"/>
                <a:gd name="connsiteX8" fmla="*/ 339164 w 693285"/>
                <a:gd name="connsiteY8" fmla="*/ 0 h 7696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93285" h="769655">
                  <a:moveTo>
                    <a:pt x="339164" y="0"/>
                  </a:moveTo>
                  <a:lnTo>
                    <a:pt x="693285" y="276463"/>
                  </a:lnTo>
                  <a:lnTo>
                    <a:pt x="648618" y="331929"/>
                  </a:lnTo>
                  <a:cubicBezTo>
                    <a:pt x="569152" y="443675"/>
                    <a:pt x="502781" y="565382"/>
                    <a:pt x="451743" y="694813"/>
                  </a:cubicBezTo>
                  <a:lnTo>
                    <a:pt x="427462" y="769655"/>
                  </a:lnTo>
                  <a:lnTo>
                    <a:pt x="0" y="621585"/>
                  </a:lnTo>
                  <a:lnTo>
                    <a:pt x="32957" y="529810"/>
                  </a:lnTo>
                  <a:cubicBezTo>
                    <a:pt x="97425" y="366319"/>
                    <a:pt x="181262" y="212584"/>
                    <a:pt x="281641" y="71431"/>
                  </a:cubicBezTo>
                  <a:lnTo>
                    <a:pt x="33916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8" name="PC.SC.3">
              <a:extLst>
                <a:ext uri="{FF2B5EF4-FFF2-40B4-BE49-F238E27FC236}">
                  <a16:creationId xmlns:a16="http://schemas.microsoft.com/office/drawing/2014/main" id="{00000000-0008-0000-0800-00002A010000}"/>
                </a:ext>
              </a:extLst>
            </xdr:cNvPr>
            <xdr:cNvSpPr/>
          </xdr:nvSpPr>
          <xdr:spPr>
            <a:xfrm>
              <a:off x="1529759" y="2104637"/>
              <a:ext cx="619945" cy="640271"/>
            </a:xfrm>
            <a:custGeom>
              <a:avLst/>
              <a:gdLst>
                <a:gd name="connsiteX0" fmla="*/ 265823 w 619945"/>
                <a:gd name="connsiteY0" fmla="*/ 0 h 640271"/>
                <a:gd name="connsiteX1" fmla="*/ 619945 w 619945"/>
                <a:gd name="connsiteY1" fmla="*/ 276463 h 640271"/>
                <a:gd name="connsiteX2" fmla="*/ 588133 w 619945"/>
                <a:gd name="connsiteY2" fmla="*/ 315966 h 640271"/>
                <a:gd name="connsiteX3" fmla="*/ 443068 w 619945"/>
                <a:gd name="connsiteY3" fmla="*/ 583354 h 640271"/>
                <a:gd name="connsiteX4" fmla="*/ 424603 w 619945"/>
                <a:gd name="connsiteY4" fmla="*/ 640271 h 640271"/>
                <a:gd name="connsiteX5" fmla="*/ 0 w 619945"/>
                <a:gd name="connsiteY5" fmla="*/ 493192 h 640271"/>
                <a:gd name="connsiteX6" fmla="*/ 24281 w 619945"/>
                <a:gd name="connsiteY6" fmla="*/ 418351 h 640271"/>
                <a:gd name="connsiteX7" fmla="*/ 221156 w 619945"/>
                <a:gd name="connsiteY7" fmla="*/ 55467 h 640271"/>
                <a:gd name="connsiteX8" fmla="*/ 265823 w 619945"/>
                <a:gd name="connsiteY8" fmla="*/ 0 h 64027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19945" h="640271">
                  <a:moveTo>
                    <a:pt x="265823" y="0"/>
                  </a:moveTo>
                  <a:lnTo>
                    <a:pt x="619945" y="276463"/>
                  </a:lnTo>
                  <a:lnTo>
                    <a:pt x="588133" y="315966"/>
                  </a:lnTo>
                  <a:cubicBezTo>
                    <a:pt x="529580" y="398305"/>
                    <a:pt x="480675" y="487985"/>
                    <a:pt x="443068" y="583354"/>
                  </a:cubicBezTo>
                  <a:lnTo>
                    <a:pt x="424603" y="640271"/>
                  </a:lnTo>
                  <a:lnTo>
                    <a:pt x="0" y="493192"/>
                  </a:lnTo>
                  <a:lnTo>
                    <a:pt x="24281" y="418351"/>
                  </a:lnTo>
                  <a:cubicBezTo>
                    <a:pt x="75319" y="288920"/>
                    <a:pt x="141690" y="167213"/>
                    <a:pt x="221156" y="55467"/>
                  </a:cubicBezTo>
                  <a:lnTo>
                    <a:pt x="26582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299" name="Freeform 298">
              <a:extLst>
                <a:ext uri="{FF2B5EF4-FFF2-40B4-BE49-F238E27FC236}">
                  <a16:creationId xmlns:a16="http://schemas.microsoft.com/office/drawing/2014/main" id="{00000000-0008-0000-0800-00002B010000}"/>
                </a:ext>
              </a:extLst>
            </xdr:cNvPr>
            <xdr:cNvSpPr/>
          </xdr:nvSpPr>
          <xdr:spPr>
            <a:xfrm>
              <a:off x="985428" y="2449759"/>
              <a:ext cx="116868" cy="700243"/>
            </a:xfrm>
            <a:custGeom>
              <a:avLst/>
              <a:gdLst>
                <a:gd name="connsiteX0" fmla="*/ 116867 w 116868"/>
                <a:gd name="connsiteY0" fmla="*/ 0 h 700243"/>
                <a:gd name="connsiteX1" fmla="*/ 116868 w 116868"/>
                <a:gd name="connsiteY1" fmla="*/ 0 h 700243"/>
                <a:gd name="connsiteX2" fmla="*/ 105150 w 116868"/>
                <a:gd name="connsiteY2" fmla="*/ 32629 h 700243"/>
                <a:gd name="connsiteX3" fmla="*/ 4383 w 116868"/>
                <a:gd name="connsiteY3" fmla="*/ 561524 h 700243"/>
                <a:gd name="connsiteX4" fmla="*/ 0 w 116868"/>
                <a:gd name="connsiteY4" fmla="*/ 700243 h 700243"/>
                <a:gd name="connsiteX5" fmla="*/ 0 w 116868"/>
                <a:gd name="connsiteY5" fmla="*/ 700242 h 700243"/>
                <a:gd name="connsiteX6" fmla="*/ 105150 w 116868"/>
                <a:gd name="connsiteY6" fmla="*/ 32628 h 700243"/>
                <a:gd name="connsiteX7" fmla="*/ 116867 w 116868"/>
                <a:gd name="connsiteY7" fmla="*/ 0 h 7002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116868" h="700243">
                  <a:moveTo>
                    <a:pt x="116867" y="0"/>
                  </a:moveTo>
                  <a:lnTo>
                    <a:pt x="116868" y="0"/>
                  </a:lnTo>
                  <a:lnTo>
                    <a:pt x="105150" y="32629"/>
                  </a:lnTo>
                  <a:cubicBezTo>
                    <a:pt x="50543" y="200821"/>
                    <a:pt x="16011" y="378062"/>
                    <a:pt x="4383" y="561524"/>
                  </a:cubicBezTo>
                  <a:lnTo>
                    <a:pt x="0" y="700243"/>
                  </a:lnTo>
                  <a:lnTo>
                    <a:pt x="0" y="700242"/>
                  </a:lnTo>
                  <a:cubicBezTo>
                    <a:pt x="0" y="467247"/>
                    <a:pt x="36891" y="242868"/>
                    <a:pt x="105150" y="32628"/>
                  </a:cubicBezTo>
                  <a:lnTo>
                    <a:pt x="11686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0" name="Freeform 299">
              <a:extLst>
                <a:ext uri="{FF2B5EF4-FFF2-40B4-BE49-F238E27FC236}">
                  <a16:creationId xmlns:a16="http://schemas.microsoft.com/office/drawing/2014/main" id="{00000000-0008-0000-0800-00002C010000}"/>
                </a:ext>
              </a:extLst>
            </xdr:cNvPr>
            <xdr:cNvSpPr/>
          </xdr:nvSpPr>
          <xdr:spPr>
            <a:xfrm>
              <a:off x="1435428" y="2597829"/>
              <a:ext cx="94330" cy="552173"/>
            </a:xfrm>
            <a:custGeom>
              <a:avLst/>
              <a:gdLst>
                <a:gd name="connsiteX0" fmla="*/ 94330 w 94330"/>
                <a:gd name="connsiteY0" fmla="*/ 0 h 552173"/>
                <a:gd name="connsiteX1" fmla="*/ 94330 w 94330"/>
                <a:gd name="connsiteY1" fmla="*/ 0 h 552173"/>
                <a:gd name="connsiteX2" fmla="*/ 53835 w 94330"/>
                <a:gd name="connsiteY2" fmla="*/ 124817 h 552173"/>
                <a:gd name="connsiteX3" fmla="*/ 13739 w 94330"/>
                <a:gd name="connsiteY3" fmla="*/ 334381 h 552173"/>
                <a:gd name="connsiteX4" fmla="*/ 0 w 94330"/>
                <a:gd name="connsiteY4" fmla="*/ 552173 h 552173"/>
                <a:gd name="connsiteX5" fmla="*/ 0 w 94330"/>
                <a:gd name="connsiteY5" fmla="*/ 552172 h 552173"/>
                <a:gd name="connsiteX6" fmla="*/ 53835 w 94330"/>
                <a:gd name="connsiteY6" fmla="*/ 124816 h 552173"/>
                <a:gd name="connsiteX7" fmla="*/ 94330 w 94330"/>
                <a:gd name="connsiteY7" fmla="*/ 0 h 5521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94330" h="552173">
                  <a:moveTo>
                    <a:pt x="94330" y="0"/>
                  </a:moveTo>
                  <a:lnTo>
                    <a:pt x="94330" y="0"/>
                  </a:lnTo>
                  <a:lnTo>
                    <a:pt x="53835" y="124817"/>
                  </a:lnTo>
                  <a:cubicBezTo>
                    <a:pt x="36263" y="193114"/>
                    <a:pt x="22805" y="263062"/>
                    <a:pt x="13739" y="334381"/>
                  </a:cubicBezTo>
                  <a:lnTo>
                    <a:pt x="0" y="552173"/>
                  </a:lnTo>
                  <a:lnTo>
                    <a:pt x="0" y="552172"/>
                  </a:lnTo>
                  <a:cubicBezTo>
                    <a:pt x="0" y="404608"/>
                    <a:pt x="18691" y="261410"/>
                    <a:pt x="53835" y="124816"/>
                  </a:cubicBezTo>
                  <a:lnTo>
                    <a:pt x="9433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1" name="Freeform 300">
              <a:extLst>
                <a:ext uri="{FF2B5EF4-FFF2-40B4-BE49-F238E27FC236}">
                  <a16:creationId xmlns:a16="http://schemas.microsoft.com/office/drawing/2014/main" id="{00000000-0008-0000-0800-00002D010000}"/>
                </a:ext>
              </a:extLst>
            </xdr:cNvPr>
            <xdr:cNvSpPr/>
          </xdr:nvSpPr>
          <xdr:spPr>
            <a:xfrm>
              <a:off x="1435429" y="3150001"/>
              <a:ext cx="453" cy="8968"/>
            </a:xfrm>
            <a:custGeom>
              <a:avLst/>
              <a:gdLst>
                <a:gd name="connsiteX0" fmla="*/ 0 w 453"/>
                <a:gd name="connsiteY0" fmla="*/ 0 h 8968"/>
                <a:gd name="connsiteX1" fmla="*/ 453 w 453"/>
                <a:gd name="connsiteY1" fmla="*/ 8968 h 8968"/>
                <a:gd name="connsiteX2" fmla="*/ 453 w 453"/>
                <a:gd name="connsiteY2" fmla="*/ 8968 h 8968"/>
                <a:gd name="connsiteX3" fmla="*/ 0 w 453"/>
                <a:gd name="connsiteY3" fmla="*/ 0 h 8968"/>
                <a:gd name="connsiteX4" fmla="*/ 0 w 453"/>
                <a:gd name="connsiteY4" fmla="*/ 0 h 8968"/>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53" h="8968">
                  <a:moveTo>
                    <a:pt x="0" y="0"/>
                  </a:moveTo>
                  <a:lnTo>
                    <a:pt x="453" y="8968"/>
                  </a:lnTo>
                  <a:lnTo>
                    <a:pt x="453" y="8968"/>
                  </a:ln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2" name="Freeform 301">
              <a:extLst>
                <a:ext uri="{FF2B5EF4-FFF2-40B4-BE49-F238E27FC236}">
                  <a16:creationId xmlns:a16="http://schemas.microsoft.com/office/drawing/2014/main" id="{00000000-0008-0000-0800-00002E010000}"/>
                </a:ext>
              </a:extLst>
            </xdr:cNvPr>
            <xdr:cNvSpPr/>
          </xdr:nvSpPr>
          <xdr:spPr>
            <a:xfrm>
              <a:off x="3143169" y="3156701"/>
              <a:ext cx="7800" cy="4235"/>
            </a:xfrm>
            <a:custGeom>
              <a:avLst/>
              <a:gdLst>
                <a:gd name="connsiteX0" fmla="*/ 0 w 7800"/>
                <a:gd name="connsiteY0" fmla="*/ 0 h 4235"/>
                <a:gd name="connsiteX1" fmla="*/ 7800 w 7800"/>
                <a:gd name="connsiteY1" fmla="*/ 2702 h 4235"/>
                <a:gd name="connsiteX2" fmla="*/ 6851 w 7800"/>
                <a:gd name="connsiteY2" fmla="*/ 4235 h 4235"/>
                <a:gd name="connsiteX3" fmla="*/ 5423 w 7800"/>
                <a:gd name="connsiteY3" fmla="*/ 4233 h 4235"/>
                <a:gd name="connsiteX4" fmla="*/ 0 w 7800"/>
                <a:gd name="connsiteY4" fmla="*/ 0 h 42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7800" h="4235">
                  <a:moveTo>
                    <a:pt x="0" y="0"/>
                  </a:moveTo>
                  <a:lnTo>
                    <a:pt x="7800" y="2702"/>
                  </a:lnTo>
                  <a:lnTo>
                    <a:pt x="6851" y="4235"/>
                  </a:lnTo>
                  <a:lnTo>
                    <a:pt x="5423" y="4233"/>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3" name="EF.HA.1">
              <a:extLst>
                <a:ext uri="{FF2B5EF4-FFF2-40B4-BE49-F238E27FC236}">
                  <a16:creationId xmlns:a16="http://schemas.microsoft.com/office/drawing/2014/main" id="{00000000-0008-0000-0800-00002F010000}"/>
                </a:ext>
              </a:extLst>
            </xdr:cNvPr>
            <xdr:cNvSpPr/>
          </xdr:nvSpPr>
          <xdr:spPr>
            <a:xfrm>
              <a:off x="3153354" y="3160938"/>
              <a:ext cx="754750" cy="492380"/>
            </a:xfrm>
            <a:custGeom>
              <a:avLst/>
              <a:gdLst>
                <a:gd name="connsiteX0" fmla="*/ 0 w 754750"/>
                <a:gd name="connsiteY0" fmla="*/ 0 h 492380"/>
                <a:gd name="connsiteX1" fmla="*/ 2057 w 754750"/>
                <a:gd name="connsiteY1" fmla="*/ 2 h 492380"/>
                <a:gd name="connsiteX2" fmla="*/ 754750 w 754750"/>
                <a:gd name="connsiteY2" fmla="*/ 260729 h 492380"/>
                <a:gd name="connsiteX3" fmla="*/ 726413 w 754750"/>
                <a:gd name="connsiteY3" fmla="*/ 331349 h 492380"/>
                <a:gd name="connsiteX4" fmla="*/ 635279 w 754750"/>
                <a:gd name="connsiteY4" fmla="*/ 481459 h 492380"/>
                <a:gd name="connsiteX5" fmla="*/ 625933 w 754750"/>
                <a:gd name="connsiteY5" fmla="*/ 492380 h 492380"/>
                <a:gd name="connsiteX6" fmla="*/ 4447 w 754750"/>
                <a:gd name="connsiteY6" fmla="*/ 7186 h 492380"/>
                <a:gd name="connsiteX7" fmla="*/ 0 w 754750"/>
                <a:gd name="connsiteY7" fmla="*/ 0 h 49238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754750" h="492380">
                  <a:moveTo>
                    <a:pt x="0" y="0"/>
                  </a:moveTo>
                  <a:lnTo>
                    <a:pt x="2057" y="2"/>
                  </a:lnTo>
                  <a:lnTo>
                    <a:pt x="754750" y="260729"/>
                  </a:lnTo>
                  <a:lnTo>
                    <a:pt x="726413" y="331349"/>
                  </a:lnTo>
                  <a:cubicBezTo>
                    <a:pt x="701446" y="384822"/>
                    <a:pt x="670811" y="435116"/>
                    <a:pt x="635279" y="481459"/>
                  </a:cubicBezTo>
                  <a:lnTo>
                    <a:pt x="625933" y="492380"/>
                  </a:lnTo>
                  <a:lnTo>
                    <a:pt x="4447" y="7186"/>
                  </a:lnTo>
                  <a:lnTo>
                    <a:pt x="0"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4" name="Freeform 303">
              <a:extLst>
                <a:ext uri="{FF2B5EF4-FFF2-40B4-BE49-F238E27FC236}">
                  <a16:creationId xmlns:a16="http://schemas.microsoft.com/office/drawing/2014/main" id="{00000000-0008-0000-0800-000030010000}"/>
                </a:ext>
              </a:extLst>
            </xdr:cNvPr>
            <xdr:cNvSpPr/>
          </xdr:nvSpPr>
          <xdr:spPr>
            <a:xfrm>
              <a:off x="4758451" y="3162890"/>
              <a:ext cx="96327" cy="553330"/>
            </a:xfrm>
            <a:custGeom>
              <a:avLst/>
              <a:gdLst>
                <a:gd name="connsiteX0" fmla="*/ 96327 w 96327"/>
                <a:gd name="connsiteY0" fmla="*/ 0 h 553330"/>
                <a:gd name="connsiteX1" fmla="*/ 96327 w 96327"/>
                <a:gd name="connsiteY1" fmla="*/ 0 h 553330"/>
                <a:gd name="connsiteX2" fmla="*/ 88149 w 96327"/>
                <a:gd name="connsiteY2" fmla="*/ 161949 h 553330"/>
                <a:gd name="connsiteX3" fmla="*/ 7131 w 96327"/>
                <a:gd name="connsiteY3" fmla="*/ 535558 h 553330"/>
                <a:gd name="connsiteX4" fmla="*/ 0 w 96327"/>
                <a:gd name="connsiteY4" fmla="*/ 553330 h 553330"/>
                <a:gd name="connsiteX5" fmla="*/ 0 w 96327"/>
                <a:gd name="connsiteY5" fmla="*/ 553330 h 553330"/>
                <a:gd name="connsiteX6" fmla="*/ 7131 w 96327"/>
                <a:gd name="connsiteY6" fmla="*/ 535557 h 553330"/>
                <a:gd name="connsiteX7" fmla="*/ 88149 w 96327"/>
                <a:gd name="connsiteY7" fmla="*/ 161948 h 553330"/>
                <a:gd name="connsiteX8" fmla="*/ 96327 w 96327"/>
                <a:gd name="connsiteY8" fmla="*/ 0 h 5533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96327" h="553330">
                  <a:moveTo>
                    <a:pt x="96327" y="0"/>
                  </a:moveTo>
                  <a:lnTo>
                    <a:pt x="96327" y="0"/>
                  </a:lnTo>
                  <a:lnTo>
                    <a:pt x="88149" y="161949"/>
                  </a:lnTo>
                  <a:cubicBezTo>
                    <a:pt x="75014" y="291291"/>
                    <a:pt x="47464" y="416371"/>
                    <a:pt x="7131" y="535558"/>
                  </a:cubicBezTo>
                  <a:lnTo>
                    <a:pt x="0" y="553330"/>
                  </a:lnTo>
                  <a:lnTo>
                    <a:pt x="0" y="553330"/>
                  </a:lnTo>
                  <a:lnTo>
                    <a:pt x="7131" y="535557"/>
                  </a:lnTo>
                  <a:cubicBezTo>
                    <a:pt x="47464" y="416370"/>
                    <a:pt x="75014" y="291290"/>
                    <a:pt x="88149" y="161948"/>
                  </a:cubicBezTo>
                  <a:lnTo>
                    <a:pt x="96327"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5" name="EF.PR.2">
              <a:extLst>
                <a:ext uri="{FF2B5EF4-FFF2-40B4-BE49-F238E27FC236}">
                  <a16:creationId xmlns:a16="http://schemas.microsoft.com/office/drawing/2014/main" id="{00000000-0008-0000-0800-000031010000}"/>
                </a:ext>
              </a:extLst>
            </xdr:cNvPr>
            <xdr:cNvSpPr/>
          </xdr:nvSpPr>
          <xdr:spPr>
            <a:xfrm>
              <a:off x="3908105" y="3161858"/>
              <a:ext cx="500871" cy="407622"/>
            </a:xfrm>
            <a:custGeom>
              <a:avLst/>
              <a:gdLst>
                <a:gd name="connsiteX0" fmla="*/ 46726 w 500871"/>
                <a:gd name="connsiteY0" fmla="*/ 0 h 407622"/>
                <a:gd name="connsiteX1" fmla="*/ 496698 w 500871"/>
                <a:gd name="connsiteY1" fmla="*/ 516 h 407622"/>
                <a:gd name="connsiteX2" fmla="*/ 500871 w 500871"/>
                <a:gd name="connsiteY2" fmla="*/ 521 h 407622"/>
                <a:gd name="connsiteX3" fmla="*/ 495268 w 500871"/>
                <a:gd name="connsiteY3" fmla="*/ 111479 h 407622"/>
                <a:gd name="connsiteX4" fmla="*/ 445126 w 500871"/>
                <a:gd name="connsiteY4" fmla="*/ 357337 h 407622"/>
                <a:gd name="connsiteX5" fmla="*/ 426722 w 500871"/>
                <a:gd name="connsiteY5" fmla="*/ 407622 h 407622"/>
                <a:gd name="connsiteX6" fmla="*/ 425173 w 500871"/>
                <a:gd name="connsiteY6" fmla="*/ 407086 h 407622"/>
                <a:gd name="connsiteX7" fmla="*/ 1 w 500871"/>
                <a:gd name="connsiteY7" fmla="*/ 259809 h 407622"/>
                <a:gd name="connsiteX8" fmla="*/ 1 w 500871"/>
                <a:gd name="connsiteY8" fmla="*/ 259809 h 407622"/>
                <a:gd name="connsiteX9" fmla="*/ 0 w 500871"/>
                <a:gd name="connsiteY9" fmla="*/ 259809 h 407622"/>
                <a:gd name="connsiteX10" fmla="*/ 4765 w 500871"/>
                <a:gd name="connsiteY10" fmla="*/ 247933 h 407622"/>
                <a:gd name="connsiteX11" fmla="*/ 43142 w 500871"/>
                <a:gd name="connsiteY11" fmla="*/ 70960 h 407622"/>
                <a:gd name="connsiteX12" fmla="*/ 46726 w 500871"/>
                <a:gd name="connsiteY12" fmla="*/ 0 h 40762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500871" h="407622">
                  <a:moveTo>
                    <a:pt x="46726" y="0"/>
                  </a:moveTo>
                  <a:lnTo>
                    <a:pt x="496698" y="516"/>
                  </a:lnTo>
                  <a:lnTo>
                    <a:pt x="500871" y="521"/>
                  </a:lnTo>
                  <a:lnTo>
                    <a:pt x="495268" y="111479"/>
                  </a:lnTo>
                  <a:cubicBezTo>
                    <a:pt x="486665" y="196194"/>
                    <a:pt x="469669" y="278428"/>
                    <a:pt x="445126" y="357337"/>
                  </a:cubicBezTo>
                  <a:lnTo>
                    <a:pt x="426722" y="407622"/>
                  </a:lnTo>
                  <a:lnTo>
                    <a:pt x="425173" y="407086"/>
                  </a:lnTo>
                  <a:lnTo>
                    <a:pt x="1" y="259809"/>
                  </a:lnTo>
                  <a:lnTo>
                    <a:pt x="1" y="259809"/>
                  </a:lnTo>
                  <a:lnTo>
                    <a:pt x="0" y="259809"/>
                  </a:lnTo>
                  <a:lnTo>
                    <a:pt x="4765" y="247933"/>
                  </a:lnTo>
                  <a:cubicBezTo>
                    <a:pt x="23870" y="191476"/>
                    <a:pt x="36920" y="132227"/>
                    <a:pt x="43142" y="70960"/>
                  </a:cubicBezTo>
                  <a:lnTo>
                    <a:pt x="4672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6" name="EF.HA.2">
              <a:extLst>
                <a:ext uri="{FF2B5EF4-FFF2-40B4-BE49-F238E27FC236}">
                  <a16:creationId xmlns:a16="http://schemas.microsoft.com/office/drawing/2014/main" id="{00000000-0008-0000-0800-000032010000}"/>
                </a:ext>
              </a:extLst>
            </xdr:cNvPr>
            <xdr:cNvSpPr/>
          </xdr:nvSpPr>
          <xdr:spPr>
            <a:xfrm>
              <a:off x="3779288" y="3421667"/>
              <a:ext cx="555538" cy="508540"/>
            </a:xfrm>
            <a:custGeom>
              <a:avLst/>
              <a:gdLst>
                <a:gd name="connsiteX0" fmla="*/ 128818 w 555538"/>
                <a:gd name="connsiteY0" fmla="*/ 0 h 508540"/>
                <a:gd name="connsiteX1" fmla="*/ 553989 w 555538"/>
                <a:gd name="connsiteY1" fmla="*/ 147277 h 508540"/>
                <a:gd name="connsiteX2" fmla="*/ 555538 w 555538"/>
                <a:gd name="connsiteY2" fmla="*/ 147814 h 508540"/>
                <a:gd name="connsiteX3" fmla="*/ 531573 w 555538"/>
                <a:gd name="connsiteY3" fmla="*/ 213291 h 508540"/>
                <a:gd name="connsiteX4" fmla="*/ 415402 w 555538"/>
                <a:gd name="connsiteY4" fmla="*/ 427320 h 508540"/>
                <a:gd name="connsiteX5" fmla="*/ 354667 w 555538"/>
                <a:gd name="connsiteY5" fmla="*/ 508540 h 508540"/>
                <a:gd name="connsiteX6" fmla="*/ 354557 w 555538"/>
                <a:gd name="connsiteY6" fmla="*/ 508454 h 508540"/>
                <a:gd name="connsiteX7" fmla="*/ 0 w 555538"/>
                <a:gd name="connsiteY7" fmla="*/ 231652 h 508540"/>
                <a:gd name="connsiteX8" fmla="*/ 9347 w 555538"/>
                <a:gd name="connsiteY8" fmla="*/ 220729 h 508540"/>
                <a:gd name="connsiteX9" fmla="*/ 100481 w 555538"/>
                <a:gd name="connsiteY9" fmla="*/ 70619 h 508540"/>
                <a:gd name="connsiteX10" fmla="*/ 128818 w 555538"/>
                <a:gd name="connsiteY10" fmla="*/ 0 h 50854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555538" h="508540">
                  <a:moveTo>
                    <a:pt x="128818" y="0"/>
                  </a:moveTo>
                  <a:lnTo>
                    <a:pt x="553989" y="147277"/>
                  </a:lnTo>
                  <a:lnTo>
                    <a:pt x="555538" y="147814"/>
                  </a:lnTo>
                  <a:lnTo>
                    <a:pt x="531573" y="213291"/>
                  </a:lnTo>
                  <a:cubicBezTo>
                    <a:pt x="499694" y="288663"/>
                    <a:pt x="460688" y="360288"/>
                    <a:pt x="415402" y="427320"/>
                  </a:cubicBezTo>
                  <a:lnTo>
                    <a:pt x="354667" y="508540"/>
                  </a:lnTo>
                  <a:lnTo>
                    <a:pt x="354557" y="508454"/>
                  </a:lnTo>
                  <a:lnTo>
                    <a:pt x="0" y="231652"/>
                  </a:lnTo>
                  <a:lnTo>
                    <a:pt x="9347" y="220729"/>
                  </a:lnTo>
                  <a:cubicBezTo>
                    <a:pt x="44879" y="174386"/>
                    <a:pt x="75514" y="124092"/>
                    <a:pt x="100481" y="70619"/>
                  </a:cubicBezTo>
                  <a:lnTo>
                    <a:pt x="12881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7" name="Freeform 306">
              <a:extLst>
                <a:ext uri="{FF2B5EF4-FFF2-40B4-BE49-F238E27FC236}">
                  <a16:creationId xmlns:a16="http://schemas.microsoft.com/office/drawing/2014/main" id="{00000000-0008-0000-0800-000033010000}"/>
                </a:ext>
              </a:extLst>
            </xdr:cNvPr>
            <xdr:cNvSpPr/>
          </xdr:nvSpPr>
          <xdr:spPr>
            <a:xfrm>
              <a:off x="4334826" y="3569480"/>
              <a:ext cx="423624" cy="146740"/>
            </a:xfrm>
            <a:custGeom>
              <a:avLst/>
              <a:gdLst>
                <a:gd name="connsiteX0" fmla="*/ 1 w 423624"/>
                <a:gd name="connsiteY0" fmla="*/ 0 h 146740"/>
                <a:gd name="connsiteX1" fmla="*/ 423624 w 423624"/>
                <a:gd name="connsiteY1" fmla="*/ 146740 h 146740"/>
                <a:gd name="connsiteX2" fmla="*/ 423624 w 423624"/>
                <a:gd name="connsiteY2" fmla="*/ 146740 h 146740"/>
                <a:gd name="connsiteX3" fmla="*/ 0 w 423624"/>
                <a:gd name="connsiteY3" fmla="*/ 1 h 146740"/>
                <a:gd name="connsiteX4" fmla="*/ 1 w 423624"/>
                <a:gd name="connsiteY4" fmla="*/ 0 h 14674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23624" h="146740">
                  <a:moveTo>
                    <a:pt x="1" y="0"/>
                  </a:moveTo>
                  <a:lnTo>
                    <a:pt x="423624" y="146740"/>
                  </a:lnTo>
                  <a:lnTo>
                    <a:pt x="423624" y="146740"/>
                  </a:lnTo>
                  <a:lnTo>
                    <a:pt x="0" y="1"/>
                  </a:lnTo>
                  <a:lnTo>
                    <a:pt x="1"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8" name="EF.RS.2">
              <a:extLst>
                <a:ext uri="{FF2B5EF4-FFF2-40B4-BE49-F238E27FC236}">
                  <a16:creationId xmlns:a16="http://schemas.microsoft.com/office/drawing/2014/main" id="{00000000-0008-0000-0800-000034010000}"/>
                </a:ext>
              </a:extLst>
            </xdr:cNvPr>
            <xdr:cNvSpPr/>
          </xdr:nvSpPr>
          <xdr:spPr>
            <a:xfrm>
              <a:off x="3571349" y="3653319"/>
              <a:ext cx="562606" cy="564486"/>
            </a:xfrm>
            <a:custGeom>
              <a:avLst/>
              <a:gdLst>
                <a:gd name="connsiteX0" fmla="*/ 207938 w 562606"/>
                <a:gd name="connsiteY0" fmla="*/ 0 h 564486"/>
                <a:gd name="connsiteX1" fmla="*/ 562495 w 562606"/>
                <a:gd name="connsiteY1" fmla="*/ 276802 h 564486"/>
                <a:gd name="connsiteX2" fmla="*/ 562606 w 562606"/>
                <a:gd name="connsiteY2" fmla="*/ 276888 h 564486"/>
                <a:gd name="connsiteX3" fmla="*/ 550806 w 562606"/>
                <a:gd name="connsiteY3" fmla="*/ 292667 h 564486"/>
                <a:gd name="connsiteX4" fmla="*/ 283007 w 562606"/>
                <a:gd name="connsiteY4" fmla="*/ 536002 h 564486"/>
                <a:gd name="connsiteX5" fmla="*/ 236122 w 562606"/>
                <a:gd name="connsiteY5" fmla="*/ 564486 h 564486"/>
                <a:gd name="connsiteX6" fmla="*/ 0 w 562606"/>
                <a:gd name="connsiteY6" fmla="*/ 182980 h 564486"/>
                <a:gd name="connsiteX7" fmla="*/ 26958 w 562606"/>
                <a:gd name="connsiteY7" fmla="*/ 168347 h 564486"/>
                <a:gd name="connsiteX8" fmla="*/ 160413 w 562606"/>
                <a:gd name="connsiteY8" fmla="*/ 55534 h 564486"/>
                <a:gd name="connsiteX9" fmla="*/ 160414 w 562606"/>
                <a:gd name="connsiteY9" fmla="*/ 55534 h 564486"/>
                <a:gd name="connsiteX10" fmla="*/ 160414 w 562606"/>
                <a:gd name="connsiteY10" fmla="*/ 55533 h 564486"/>
                <a:gd name="connsiteX11" fmla="*/ 207938 w 562606"/>
                <a:gd name="connsiteY11" fmla="*/ 0 h 56448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562606" h="564486">
                  <a:moveTo>
                    <a:pt x="207938" y="0"/>
                  </a:moveTo>
                  <a:lnTo>
                    <a:pt x="562495" y="276802"/>
                  </a:lnTo>
                  <a:lnTo>
                    <a:pt x="562606" y="276888"/>
                  </a:lnTo>
                  <a:lnTo>
                    <a:pt x="550806" y="292667"/>
                  </a:lnTo>
                  <a:cubicBezTo>
                    <a:pt x="473772" y="386011"/>
                    <a:pt x="383556" y="468073"/>
                    <a:pt x="283007" y="536002"/>
                  </a:cubicBezTo>
                  <a:lnTo>
                    <a:pt x="236122" y="564486"/>
                  </a:lnTo>
                  <a:lnTo>
                    <a:pt x="0" y="182980"/>
                  </a:lnTo>
                  <a:lnTo>
                    <a:pt x="26958" y="168347"/>
                  </a:lnTo>
                  <a:cubicBezTo>
                    <a:pt x="75437" y="135595"/>
                    <a:pt x="120180" y="97733"/>
                    <a:pt x="160413" y="55534"/>
                  </a:cubicBezTo>
                  <a:lnTo>
                    <a:pt x="160414" y="55534"/>
                  </a:lnTo>
                  <a:lnTo>
                    <a:pt x="160414" y="55533"/>
                  </a:lnTo>
                  <a:lnTo>
                    <a:pt x="207938"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09" name="EF.PR.3">
              <a:extLst>
                <a:ext uri="{FF2B5EF4-FFF2-40B4-BE49-F238E27FC236}">
                  <a16:creationId xmlns:a16="http://schemas.microsoft.com/office/drawing/2014/main" id="{00000000-0008-0000-0800-000035010000}"/>
                </a:ext>
              </a:extLst>
            </xdr:cNvPr>
            <xdr:cNvSpPr/>
          </xdr:nvSpPr>
          <xdr:spPr>
            <a:xfrm>
              <a:off x="4334827" y="3162380"/>
              <a:ext cx="519950" cy="553841"/>
            </a:xfrm>
            <a:custGeom>
              <a:avLst/>
              <a:gdLst>
                <a:gd name="connsiteX0" fmla="*/ 74149 w 519950"/>
                <a:gd name="connsiteY0" fmla="*/ 0 h 553841"/>
                <a:gd name="connsiteX1" fmla="*/ 519950 w 519950"/>
                <a:gd name="connsiteY1" fmla="*/ 511 h 553841"/>
                <a:gd name="connsiteX2" fmla="*/ 511772 w 519950"/>
                <a:gd name="connsiteY2" fmla="*/ 162459 h 553841"/>
                <a:gd name="connsiteX3" fmla="*/ 430754 w 519950"/>
                <a:gd name="connsiteY3" fmla="*/ 536068 h 553841"/>
                <a:gd name="connsiteX4" fmla="*/ 423623 w 519950"/>
                <a:gd name="connsiteY4" fmla="*/ 553841 h 553841"/>
                <a:gd name="connsiteX5" fmla="*/ 0 w 519950"/>
                <a:gd name="connsiteY5" fmla="*/ 407101 h 553841"/>
                <a:gd name="connsiteX6" fmla="*/ 18404 w 519950"/>
                <a:gd name="connsiteY6" fmla="*/ 356816 h 553841"/>
                <a:gd name="connsiteX7" fmla="*/ 68546 w 519950"/>
                <a:gd name="connsiteY7" fmla="*/ 110958 h 553841"/>
                <a:gd name="connsiteX8" fmla="*/ 74149 w 519950"/>
                <a:gd name="connsiteY8" fmla="*/ 0 h 55384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519950" h="553841">
                  <a:moveTo>
                    <a:pt x="74149" y="0"/>
                  </a:moveTo>
                  <a:lnTo>
                    <a:pt x="519950" y="511"/>
                  </a:lnTo>
                  <a:lnTo>
                    <a:pt x="511772" y="162459"/>
                  </a:lnTo>
                  <a:cubicBezTo>
                    <a:pt x="498637" y="291801"/>
                    <a:pt x="471087" y="416881"/>
                    <a:pt x="430754" y="536068"/>
                  </a:cubicBezTo>
                  <a:lnTo>
                    <a:pt x="423623" y="553841"/>
                  </a:lnTo>
                  <a:lnTo>
                    <a:pt x="0" y="407101"/>
                  </a:lnTo>
                  <a:lnTo>
                    <a:pt x="18404" y="356816"/>
                  </a:lnTo>
                  <a:cubicBezTo>
                    <a:pt x="42947" y="277907"/>
                    <a:pt x="59943" y="195673"/>
                    <a:pt x="68546" y="110958"/>
                  </a:cubicBezTo>
                  <a:lnTo>
                    <a:pt x="7414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0" name="Freeform 309">
              <a:extLst>
                <a:ext uri="{FF2B5EF4-FFF2-40B4-BE49-F238E27FC236}">
                  <a16:creationId xmlns:a16="http://schemas.microsoft.com/office/drawing/2014/main" id="{00000000-0008-0000-0800-000036010000}"/>
                </a:ext>
              </a:extLst>
            </xdr:cNvPr>
            <xdr:cNvSpPr/>
          </xdr:nvSpPr>
          <xdr:spPr>
            <a:xfrm>
              <a:off x="3908106" y="3421667"/>
              <a:ext cx="426721" cy="147814"/>
            </a:xfrm>
            <a:custGeom>
              <a:avLst/>
              <a:gdLst>
                <a:gd name="connsiteX0" fmla="*/ 0 w 426721"/>
                <a:gd name="connsiteY0" fmla="*/ 0 h 147814"/>
                <a:gd name="connsiteX1" fmla="*/ 425172 w 426721"/>
                <a:gd name="connsiteY1" fmla="*/ 147277 h 147814"/>
                <a:gd name="connsiteX2" fmla="*/ 426721 w 426721"/>
                <a:gd name="connsiteY2" fmla="*/ 147813 h 147814"/>
                <a:gd name="connsiteX3" fmla="*/ 426720 w 426721"/>
                <a:gd name="connsiteY3" fmla="*/ 147814 h 147814"/>
                <a:gd name="connsiteX4" fmla="*/ 425171 w 426721"/>
                <a:gd name="connsiteY4" fmla="*/ 147277 h 147814"/>
                <a:gd name="connsiteX5" fmla="*/ 0 w 426721"/>
                <a:gd name="connsiteY5" fmla="*/ 0 h 147814"/>
                <a:gd name="connsiteX6" fmla="*/ 0 w 426721"/>
                <a:gd name="connsiteY6" fmla="*/ 0 h 14781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426721" h="147814">
                  <a:moveTo>
                    <a:pt x="0" y="0"/>
                  </a:moveTo>
                  <a:lnTo>
                    <a:pt x="425172" y="147277"/>
                  </a:lnTo>
                  <a:lnTo>
                    <a:pt x="426721" y="147813"/>
                  </a:lnTo>
                  <a:lnTo>
                    <a:pt x="426720" y="147814"/>
                  </a:lnTo>
                  <a:lnTo>
                    <a:pt x="425171" y="147277"/>
                  </a:lnTo>
                  <a:lnTo>
                    <a:pt x="0" y="0"/>
                  </a:lnTo>
                  <a:lnTo>
                    <a:pt x="0"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1" name="EF.HA.3">
              <a:extLst>
                <a:ext uri="{FF2B5EF4-FFF2-40B4-BE49-F238E27FC236}">
                  <a16:creationId xmlns:a16="http://schemas.microsoft.com/office/drawing/2014/main" id="{00000000-0008-0000-0800-000037010000}"/>
                </a:ext>
              </a:extLst>
            </xdr:cNvPr>
            <xdr:cNvSpPr/>
          </xdr:nvSpPr>
          <xdr:spPr>
            <a:xfrm>
              <a:off x="4133955" y="3569481"/>
              <a:ext cx="624496" cy="637442"/>
            </a:xfrm>
            <a:custGeom>
              <a:avLst/>
              <a:gdLst>
                <a:gd name="connsiteX0" fmla="*/ 200871 w 624496"/>
                <a:gd name="connsiteY0" fmla="*/ 0 h 637442"/>
                <a:gd name="connsiteX1" fmla="*/ 624495 w 624496"/>
                <a:gd name="connsiteY1" fmla="*/ 146739 h 637442"/>
                <a:gd name="connsiteX2" fmla="*/ 624495 w 624496"/>
                <a:gd name="connsiteY2" fmla="*/ 146739 h 637442"/>
                <a:gd name="connsiteX3" fmla="*/ 624496 w 624496"/>
                <a:gd name="connsiteY3" fmla="*/ 146739 h 637442"/>
                <a:gd name="connsiteX4" fmla="*/ 561744 w 624496"/>
                <a:gd name="connsiteY4" fmla="*/ 303123 h 637442"/>
                <a:gd name="connsiteX5" fmla="*/ 369352 w 624496"/>
                <a:gd name="connsiteY5" fmla="*/ 620022 h 637442"/>
                <a:gd name="connsiteX6" fmla="*/ 354445 w 624496"/>
                <a:gd name="connsiteY6" fmla="*/ 637442 h 637442"/>
                <a:gd name="connsiteX7" fmla="*/ 0 w 624496"/>
                <a:gd name="connsiteY7" fmla="*/ 360726 h 637442"/>
                <a:gd name="connsiteX8" fmla="*/ 60735 w 624496"/>
                <a:gd name="connsiteY8" fmla="*/ 279506 h 637442"/>
                <a:gd name="connsiteX9" fmla="*/ 176906 w 624496"/>
                <a:gd name="connsiteY9" fmla="*/ 65477 h 637442"/>
                <a:gd name="connsiteX10" fmla="*/ 200871 w 624496"/>
                <a:gd name="connsiteY10" fmla="*/ 0 h 63744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24496" h="637442">
                  <a:moveTo>
                    <a:pt x="200871" y="0"/>
                  </a:moveTo>
                  <a:lnTo>
                    <a:pt x="624495" y="146739"/>
                  </a:lnTo>
                  <a:lnTo>
                    <a:pt x="624495" y="146739"/>
                  </a:lnTo>
                  <a:lnTo>
                    <a:pt x="624496" y="146739"/>
                  </a:lnTo>
                  <a:lnTo>
                    <a:pt x="561744" y="303123"/>
                  </a:lnTo>
                  <a:cubicBezTo>
                    <a:pt x="509037" y="416009"/>
                    <a:pt x="444362" y="522186"/>
                    <a:pt x="369352" y="620022"/>
                  </a:cubicBezTo>
                  <a:lnTo>
                    <a:pt x="354445" y="637442"/>
                  </a:lnTo>
                  <a:lnTo>
                    <a:pt x="0" y="360726"/>
                  </a:lnTo>
                  <a:lnTo>
                    <a:pt x="60735" y="279506"/>
                  </a:lnTo>
                  <a:cubicBezTo>
                    <a:pt x="106021" y="212474"/>
                    <a:pt x="145027" y="140849"/>
                    <a:pt x="176906" y="65477"/>
                  </a:cubicBezTo>
                  <a:lnTo>
                    <a:pt x="20087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2" name="EF.RS.3">
              <a:extLst>
                <a:ext uri="{FF2B5EF4-FFF2-40B4-BE49-F238E27FC236}">
                  <a16:creationId xmlns:a16="http://schemas.microsoft.com/office/drawing/2014/main" id="{00000000-0008-0000-0800-000038010000}"/>
                </a:ext>
              </a:extLst>
            </xdr:cNvPr>
            <xdr:cNvSpPr/>
          </xdr:nvSpPr>
          <xdr:spPr>
            <a:xfrm>
              <a:off x="3807471" y="3930207"/>
              <a:ext cx="680928" cy="671888"/>
            </a:xfrm>
            <a:custGeom>
              <a:avLst/>
              <a:gdLst>
                <a:gd name="connsiteX0" fmla="*/ 326484 w 680928"/>
                <a:gd name="connsiteY0" fmla="*/ 0 h 671888"/>
                <a:gd name="connsiteX1" fmla="*/ 680928 w 680928"/>
                <a:gd name="connsiteY1" fmla="*/ 276716 h 671888"/>
                <a:gd name="connsiteX2" fmla="*/ 575772 w 680928"/>
                <a:gd name="connsiteY2" fmla="*/ 399591 h 671888"/>
                <a:gd name="connsiteX3" fmla="*/ 294034 w 680928"/>
                <a:gd name="connsiteY3" fmla="*/ 637752 h 671888"/>
                <a:gd name="connsiteX4" fmla="*/ 237846 w 680928"/>
                <a:gd name="connsiteY4" fmla="*/ 671887 h 671888"/>
                <a:gd name="connsiteX5" fmla="*/ 237847 w 680928"/>
                <a:gd name="connsiteY5" fmla="*/ 671888 h 671888"/>
                <a:gd name="connsiteX6" fmla="*/ 237846 w 680928"/>
                <a:gd name="connsiteY6" fmla="*/ 671888 h 671888"/>
                <a:gd name="connsiteX7" fmla="*/ 1254 w 680928"/>
                <a:gd name="connsiteY7" fmla="*/ 289624 h 671888"/>
                <a:gd name="connsiteX8" fmla="*/ 0 w 680928"/>
                <a:gd name="connsiteY8" fmla="*/ 287598 h 671888"/>
                <a:gd name="connsiteX9" fmla="*/ 46885 w 680928"/>
                <a:gd name="connsiteY9" fmla="*/ 259114 h 671888"/>
                <a:gd name="connsiteX10" fmla="*/ 314684 w 680928"/>
                <a:gd name="connsiteY10" fmla="*/ 15779 h 671888"/>
                <a:gd name="connsiteX11" fmla="*/ 326484 w 680928"/>
                <a:gd name="connsiteY11" fmla="*/ 0 h 6718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680928" h="671888">
                  <a:moveTo>
                    <a:pt x="326484" y="0"/>
                  </a:moveTo>
                  <a:lnTo>
                    <a:pt x="680928" y="276716"/>
                  </a:lnTo>
                  <a:lnTo>
                    <a:pt x="575772" y="399591"/>
                  </a:lnTo>
                  <a:cubicBezTo>
                    <a:pt x="490835" y="488679"/>
                    <a:pt x="396378" y="568610"/>
                    <a:pt x="294034" y="637752"/>
                  </a:cubicBezTo>
                  <a:lnTo>
                    <a:pt x="237846" y="671887"/>
                  </a:lnTo>
                  <a:lnTo>
                    <a:pt x="237847" y="671888"/>
                  </a:lnTo>
                  <a:lnTo>
                    <a:pt x="237846" y="671888"/>
                  </a:lnTo>
                  <a:lnTo>
                    <a:pt x="1254" y="289624"/>
                  </a:lnTo>
                  <a:lnTo>
                    <a:pt x="0" y="287598"/>
                  </a:lnTo>
                  <a:lnTo>
                    <a:pt x="46885" y="259114"/>
                  </a:lnTo>
                  <a:cubicBezTo>
                    <a:pt x="147434" y="191185"/>
                    <a:pt x="237650" y="109123"/>
                    <a:pt x="314684" y="15779"/>
                  </a:cubicBezTo>
                  <a:lnTo>
                    <a:pt x="326484"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3" name="Freeform 312">
              <a:extLst>
                <a:ext uri="{FF2B5EF4-FFF2-40B4-BE49-F238E27FC236}">
                  <a16:creationId xmlns:a16="http://schemas.microsoft.com/office/drawing/2014/main" id="{00000000-0008-0000-0800-000039010000}"/>
                </a:ext>
              </a:extLst>
            </xdr:cNvPr>
            <xdr:cNvSpPr/>
          </xdr:nvSpPr>
          <xdr:spPr>
            <a:xfrm>
              <a:off x="3731763" y="3653319"/>
              <a:ext cx="47524" cy="55535"/>
            </a:xfrm>
            <a:custGeom>
              <a:avLst/>
              <a:gdLst>
                <a:gd name="connsiteX0" fmla="*/ 47524 w 47524"/>
                <a:gd name="connsiteY0" fmla="*/ 0 h 55535"/>
                <a:gd name="connsiteX1" fmla="*/ 47524 w 47524"/>
                <a:gd name="connsiteY1" fmla="*/ 1 h 55535"/>
                <a:gd name="connsiteX2" fmla="*/ 0 w 47524"/>
                <a:gd name="connsiteY2" fmla="*/ 55534 h 55535"/>
                <a:gd name="connsiteX3" fmla="*/ 0 w 47524"/>
                <a:gd name="connsiteY3" fmla="*/ 55535 h 55535"/>
                <a:gd name="connsiteX4" fmla="*/ 47524 w 47524"/>
                <a:gd name="connsiteY4" fmla="*/ 0 h 55535"/>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47524" h="55535">
                  <a:moveTo>
                    <a:pt x="47524" y="0"/>
                  </a:moveTo>
                  <a:lnTo>
                    <a:pt x="47524" y="1"/>
                  </a:lnTo>
                  <a:lnTo>
                    <a:pt x="0" y="55534"/>
                  </a:lnTo>
                  <a:lnTo>
                    <a:pt x="0" y="55535"/>
                  </a:lnTo>
                  <a:lnTo>
                    <a:pt x="47524"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4" name="EF.HA.4">
              <a:extLst>
                <a:ext uri="{FF2B5EF4-FFF2-40B4-BE49-F238E27FC236}">
                  <a16:creationId xmlns:a16="http://schemas.microsoft.com/office/drawing/2014/main" id="{00000000-0008-0000-0800-00003A010000}"/>
                </a:ext>
              </a:extLst>
            </xdr:cNvPr>
            <xdr:cNvSpPr/>
          </xdr:nvSpPr>
          <xdr:spPr>
            <a:xfrm>
              <a:off x="4488399" y="3716220"/>
              <a:ext cx="695224" cy="767506"/>
            </a:xfrm>
            <a:custGeom>
              <a:avLst/>
              <a:gdLst>
                <a:gd name="connsiteX0" fmla="*/ 270051 w 695224"/>
                <a:gd name="connsiteY0" fmla="*/ 0 h 767506"/>
                <a:gd name="connsiteX1" fmla="*/ 695224 w 695224"/>
                <a:gd name="connsiteY1" fmla="*/ 147276 h 767506"/>
                <a:gd name="connsiteX2" fmla="*/ 615266 w 695224"/>
                <a:gd name="connsiteY2" fmla="*/ 346543 h 767506"/>
                <a:gd name="connsiteX3" fmla="*/ 372243 w 695224"/>
                <a:gd name="connsiteY3" fmla="*/ 746837 h 767506"/>
                <a:gd name="connsiteX4" fmla="*/ 354555 w 695224"/>
                <a:gd name="connsiteY4" fmla="*/ 767506 h 767506"/>
                <a:gd name="connsiteX5" fmla="*/ 0 w 695224"/>
                <a:gd name="connsiteY5" fmla="*/ 490704 h 767506"/>
                <a:gd name="connsiteX6" fmla="*/ 14907 w 695224"/>
                <a:gd name="connsiteY6" fmla="*/ 473284 h 767506"/>
                <a:gd name="connsiteX7" fmla="*/ 207299 w 695224"/>
                <a:gd name="connsiteY7" fmla="*/ 156385 h 767506"/>
                <a:gd name="connsiteX8" fmla="*/ 270051 w 695224"/>
                <a:gd name="connsiteY8" fmla="*/ 0 h 76750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95224" h="767506">
                  <a:moveTo>
                    <a:pt x="270051" y="0"/>
                  </a:moveTo>
                  <a:lnTo>
                    <a:pt x="695224" y="147276"/>
                  </a:lnTo>
                  <a:lnTo>
                    <a:pt x="615266" y="346543"/>
                  </a:lnTo>
                  <a:cubicBezTo>
                    <a:pt x="548688" y="489136"/>
                    <a:pt x="466993" y="623255"/>
                    <a:pt x="372243" y="746837"/>
                  </a:cubicBezTo>
                  <a:lnTo>
                    <a:pt x="354555" y="767506"/>
                  </a:lnTo>
                  <a:lnTo>
                    <a:pt x="0" y="490704"/>
                  </a:lnTo>
                  <a:lnTo>
                    <a:pt x="14907" y="473284"/>
                  </a:lnTo>
                  <a:cubicBezTo>
                    <a:pt x="89917" y="375448"/>
                    <a:pt x="154592" y="269271"/>
                    <a:pt x="207299" y="156385"/>
                  </a:cubicBezTo>
                  <a:lnTo>
                    <a:pt x="27005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5" name="EF.HA.5">
              <a:extLst>
                <a:ext uri="{FF2B5EF4-FFF2-40B4-BE49-F238E27FC236}">
                  <a16:creationId xmlns:a16="http://schemas.microsoft.com/office/drawing/2014/main" id="{00000000-0008-0000-0800-00003B010000}"/>
                </a:ext>
              </a:extLst>
            </xdr:cNvPr>
            <xdr:cNvSpPr/>
          </xdr:nvSpPr>
          <xdr:spPr>
            <a:xfrm>
              <a:off x="4842955" y="3863497"/>
              <a:ext cx="851558" cy="952392"/>
            </a:xfrm>
            <a:custGeom>
              <a:avLst/>
              <a:gdLst>
                <a:gd name="connsiteX0" fmla="*/ 340669 w 851558"/>
                <a:gd name="connsiteY0" fmla="*/ 0 h 952392"/>
                <a:gd name="connsiteX1" fmla="*/ 851558 w 851558"/>
                <a:gd name="connsiteY1" fmla="*/ 176967 h 952392"/>
                <a:gd name="connsiteX2" fmla="*/ 809104 w 851558"/>
                <a:gd name="connsiteY2" fmla="*/ 291830 h 952392"/>
                <a:gd name="connsiteX3" fmla="*/ 446492 w 851558"/>
                <a:gd name="connsiteY3" fmla="*/ 927824 h 952392"/>
                <a:gd name="connsiteX4" fmla="*/ 425467 w 851558"/>
                <a:gd name="connsiteY4" fmla="*/ 952392 h 952392"/>
                <a:gd name="connsiteX5" fmla="*/ 0 w 851558"/>
                <a:gd name="connsiteY5" fmla="*/ 620229 h 952392"/>
                <a:gd name="connsiteX6" fmla="*/ 17688 w 851558"/>
                <a:gd name="connsiteY6" fmla="*/ 599560 h 952392"/>
                <a:gd name="connsiteX7" fmla="*/ 260711 w 851558"/>
                <a:gd name="connsiteY7" fmla="*/ 199266 h 952392"/>
                <a:gd name="connsiteX8" fmla="*/ 340669 w 851558"/>
                <a:gd name="connsiteY8" fmla="*/ 0 h 95239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851558" h="952392">
                  <a:moveTo>
                    <a:pt x="340669" y="0"/>
                  </a:moveTo>
                  <a:lnTo>
                    <a:pt x="851558" y="176967"/>
                  </a:lnTo>
                  <a:lnTo>
                    <a:pt x="809104" y="291830"/>
                  </a:lnTo>
                  <a:cubicBezTo>
                    <a:pt x="717086" y="521051"/>
                    <a:pt x="594538" y="734727"/>
                    <a:pt x="446492" y="927824"/>
                  </a:cubicBezTo>
                  <a:lnTo>
                    <a:pt x="425467" y="952392"/>
                  </a:lnTo>
                  <a:lnTo>
                    <a:pt x="0" y="620229"/>
                  </a:lnTo>
                  <a:lnTo>
                    <a:pt x="17688" y="599560"/>
                  </a:lnTo>
                  <a:cubicBezTo>
                    <a:pt x="112438" y="475978"/>
                    <a:pt x="194133" y="341859"/>
                    <a:pt x="260711" y="199266"/>
                  </a:cubicBezTo>
                  <a:lnTo>
                    <a:pt x="340669"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6" name="Freeform 315">
              <a:extLst>
                <a:ext uri="{FF2B5EF4-FFF2-40B4-BE49-F238E27FC236}">
                  <a16:creationId xmlns:a16="http://schemas.microsoft.com/office/drawing/2014/main" id="{00000000-0008-0000-0800-00003C010000}"/>
                </a:ext>
              </a:extLst>
            </xdr:cNvPr>
            <xdr:cNvSpPr/>
          </xdr:nvSpPr>
          <xdr:spPr>
            <a:xfrm>
              <a:off x="4045317" y="4206923"/>
              <a:ext cx="443082" cy="395172"/>
            </a:xfrm>
            <a:custGeom>
              <a:avLst/>
              <a:gdLst>
                <a:gd name="connsiteX0" fmla="*/ 443082 w 443082"/>
                <a:gd name="connsiteY0" fmla="*/ 0 h 395172"/>
                <a:gd name="connsiteX1" fmla="*/ 443082 w 443082"/>
                <a:gd name="connsiteY1" fmla="*/ 1 h 395172"/>
                <a:gd name="connsiteX2" fmla="*/ 337926 w 443082"/>
                <a:gd name="connsiteY2" fmla="*/ 122876 h 395172"/>
                <a:gd name="connsiteX3" fmla="*/ 56188 w 443082"/>
                <a:gd name="connsiteY3" fmla="*/ 361037 h 395172"/>
                <a:gd name="connsiteX4" fmla="*/ 1 w 443082"/>
                <a:gd name="connsiteY4" fmla="*/ 395172 h 395172"/>
                <a:gd name="connsiteX5" fmla="*/ 0 w 443082"/>
                <a:gd name="connsiteY5" fmla="*/ 395171 h 395172"/>
                <a:gd name="connsiteX6" fmla="*/ 56188 w 443082"/>
                <a:gd name="connsiteY6" fmla="*/ 361036 h 395172"/>
                <a:gd name="connsiteX7" fmla="*/ 337926 w 443082"/>
                <a:gd name="connsiteY7" fmla="*/ 122875 h 395172"/>
                <a:gd name="connsiteX8" fmla="*/ 443082 w 443082"/>
                <a:gd name="connsiteY8" fmla="*/ 0 h 39517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443082" h="395172">
                  <a:moveTo>
                    <a:pt x="443082" y="0"/>
                  </a:moveTo>
                  <a:lnTo>
                    <a:pt x="443082" y="1"/>
                  </a:lnTo>
                  <a:lnTo>
                    <a:pt x="337926" y="122876"/>
                  </a:lnTo>
                  <a:cubicBezTo>
                    <a:pt x="252989" y="211964"/>
                    <a:pt x="158532" y="291895"/>
                    <a:pt x="56188" y="361037"/>
                  </a:cubicBezTo>
                  <a:lnTo>
                    <a:pt x="1" y="395172"/>
                  </a:lnTo>
                  <a:lnTo>
                    <a:pt x="0" y="395171"/>
                  </a:lnTo>
                  <a:lnTo>
                    <a:pt x="56188" y="361036"/>
                  </a:lnTo>
                  <a:cubicBezTo>
                    <a:pt x="158532" y="291894"/>
                    <a:pt x="252989" y="211963"/>
                    <a:pt x="337926" y="122875"/>
                  </a:cubicBezTo>
                  <a:lnTo>
                    <a:pt x="443082" y="0"/>
                  </a:lnTo>
                  <a:close/>
                </a:path>
              </a:pathLst>
            </a:custGeom>
            <a:solidFill>
              <a:schemeClr val="accent1">
                <a:lumMod val="20000"/>
                <a:lumOff val="80000"/>
                <a:alpha val="57000"/>
              </a:scheme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7" name="CS.SM.3">
              <a:extLst>
                <a:ext uri="{FF2B5EF4-FFF2-40B4-BE49-F238E27FC236}">
                  <a16:creationId xmlns:a16="http://schemas.microsoft.com/office/drawing/2014/main" id="{00000000-0008-0000-0800-00003D010000}"/>
                </a:ext>
              </a:extLst>
            </xdr:cNvPr>
            <xdr:cNvSpPr/>
          </xdr:nvSpPr>
          <xdr:spPr>
            <a:xfrm>
              <a:off x="4339404" y="2606386"/>
              <a:ext cx="516478" cy="556504"/>
            </a:xfrm>
            <a:custGeom>
              <a:avLst/>
              <a:gdLst>
                <a:gd name="connsiteX0" fmla="*/ 431942 w 516478"/>
                <a:gd name="connsiteY0" fmla="*/ 0 h 556504"/>
                <a:gd name="connsiteX1" fmla="*/ 439600 w 516478"/>
                <a:gd name="connsiteY1" fmla="*/ 20924 h 556504"/>
                <a:gd name="connsiteX2" fmla="*/ 516478 w 516478"/>
                <a:gd name="connsiteY2" fmla="*/ 529426 h 556504"/>
                <a:gd name="connsiteX3" fmla="*/ 515111 w 516478"/>
                <a:gd name="connsiteY3" fmla="*/ 556504 h 556504"/>
                <a:gd name="connsiteX4" fmla="*/ 65401 w 516478"/>
                <a:gd name="connsiteY4" fmla="*/ 555988 h 556504"/>
                <a:gd name="connsiteX5" fmla="*/ 66026 w 516478"/>
                <a:gd name="connsiteY5" fmla="*/ 543615 h 556504"/>
                <a:gd name="connsiteX6" fmla="*/ 26358 w 516478"/>
                <a:gd name="connsiteY6" fmla="*/ 228721 h 556504"/>
                <a:gd name="connsiteX7" fmla="*/ 0 w 516478"/>
                <a:gd name="connsiteY7" fmla="*/ 147478 h 556504"/>
                <a:gd name="connsiteX8" fmla="*/ 425218 w 516478"/>
                <a:gd name="connsiteY8" fmla="*/ 2296 h 556504"/>
                <a:gd name="connsiteX9" fmla="*/ 431942 w 516478"/>
                <a:gd name="connsiteY9" fmla="*/ 0 h 55650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16478" h="556504">
                  <a:moveTo>
                    <a:pt x="431942" y="0"/>
                  </a:moveTo>
                  <a:lnTo>
                    <a:pt x="439600" y="20924"/>
                  </a:lnTo>
                  <a:cubicBezTo>
                    <a:pt x="489563" y="181560"/>
                    <a:pt x="516478" y="352350"/>
                    <a:pt x="516478" y="529426"/>
                  </a:cubicBezTo>
                  <a:lnTo>
                    <a:pt x="515111" y="556504"/>
                  </a:lnTo>
                  <a:lnTo>
                    <a:pt x="65401" y="555988"/>
                  </a:lnTo>
                  <a:lnTo>
                    <a:pt x="66026" y="543615"/>
                  </a:lnTo>
                  <a:cubicBezTo>
                    <a:pt x="66026" y="434884"/>
                    <a:pt x="52254" y="329369"/>
                    <a:pt x="26358" y="228721"/>
                  </a:cubicBezTo>
                  <a:lnTo>
                    <a:pt x="0" y="147478"/>
                  </a:lnTo>
                  <a:lnTo>
                    <a:pt x="425218" y="2296"/>
                  </a:lnTo>
                  <a:lnTo>
                    <a:pt x="43194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8" name="CS.SM.4">
              <a:extLst>
                <a:ext uri="{FF2B5EF4-FFF2-40B4-BE49-F238E27FC236}">
                  <a16:creationId xmlns:a16="http://schemas.microsoft.com/office/drawing/2014/main" id="{00000000-0008-0000-0800-00003E010000}"/>
                </a:ext>
              </a:extLst>
            </xdr:cNvPr>
            <xdr:cNvSpPr/>
          </xdr:nvSpPr>
          <xdr:spPr>
            <a:xfrm>
              <a:off x="4771346" y="2462387"/>
              <a:ext cx="534083" cy="701020"/>
            </a:xfrm>
            <a:custGeom>
              <a:avLst/>
              <a:gdLst>
                <a:gd name="connsiteX0" fmla="*/ 421751 w 534083"/>
                <a:gd name="connsiteY0" fmla="*/ 0 h 701020"/>
                <a:gd name="connsiteX1" fmla="*/ 428933 w 534083"/>
                <a:gd name="connsiteY1" fmla="*/ 20000 h 701020"/>
                <a:gd name="connsiteX2" fmla="*/ 534083 w 534083"/>
                <a:gd name="connsiteY2" fmla="*/ 687614 h 701020"/>
                <a:gd name="connsiteX3" fmla="*/ 533406 w 534083"/>
                <a:gd name="connsiteY3" fmla="*/ 701020 h 701020"/>
                <a:gd name="connsiteX4" fmla="*/ 83433 w 534083"/>
                <a:gd name="connsiteY4" fmla="*/ 700503 h 701020"/>
                <a:gd name="connsiteX5" fmla="*/ 83169 w 534083"/>
                <a:gd name="connsiteY5" fmla="*/ 700503 h 701020"/>
                <a:gd name="connsiteX6" fmla="*/ 84536 w 534083"/>
                <a:gd name="connsiteY6" fmla="*/ 673425 h 701020"/>
                <a:gd name="connsiteX7" fmla="*/ 7658 w 534083"/>
                <a:gd name="connsiteY7" fmla="*/ 164923 h 701020"/>
                <a:gd name="connsiteX8" fmla="*/ 0 w 534083"/>
                <a:gd name="connsiteY8" fmla="*/ 143999 h 701020"/>
                <a:gd name="connsiteX9" fmla="*/ 421751 w 534083"/>
                <a:gd name="connsiteY9" fmla="*/ 0 h 70102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534083" h="701020">
                  <a:moveTo>
                    <a:pt x="421751" y="0"/>
                  </a:moveTo>
                  <a:lnTo>
                    <a:pt x="428933" y="20000"/>
                  </a:lnTo>
                  <a:cubicBezTo>
                    <a:pt x="497193" y="230240"/>
                    <a:pt x="534083" y="454619"/>
                    <a:pt x="534083" y="687614"/>
                  </a:cubicBezTo>
                  <a:lnTo>
                    <a:pt x="533406" y="701020"/>
                  </a:lnTo>
                  <a:lnTo>
                    <a:pt x="83433" y="700503"/>
                  </a:lnTo>
                  <a:lnTo>
                    <a:pt x="83169" y="700503"/>
                  </a:lnTo>
                  <a:lnTo>
                    <a:pt x="84536" y="673425"/>
                  </a:lnTo>
                  <a:cubicBezTo>
                    <a:pt x="84536" y="496349"/>
                    <a:pt x="57621" y="325559"/>
                    <a:pt x="7658" y="164923"/>
                  </a:cubicBezTo>
                  <a:lnTo>
                    <a:pt x="0" y="143999"/>
                  </a:lnTo>
                  <a:lnTo>
                    <a:pt x="42175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19" name="CS.AS.3">
              <a:extLst>
                <a:ext uri="{FF2B5EF4-FFF2-40B4-BE49-F238E27FC236}">
                  <a16:creationId xmlns:a16="http://schemas.microsoft.com/office/drawing/2014/main" id="{00000000-0008-0000-0800-00003F010000}"/>
                </a:ext>
              </a:extLst>
            </xdr:cNvPr>
            <xdr:cNvSpPr/>
          </xdr:nvSpPr>
          <xdr:spPr>
            <a:xfrm>
              <a:off x="3816287" y="1692021"/>
              <a:ext cx="670064" cy="673597"/>
            </a:xfrm>
            <a:custGeom>
              <a:avLst/>
              <a:gdLst>
                <a:gd name="connsiteX0" fmla="*/ 243152 w 670064"/>
                <a:gd name="connsiteY0" fmla="*/ 0 h 673597"/>
                <a:gd name="connsiteX1" fmla="*/ 285672 w 670064"/>
                <a:gd name="connsiteY1" fmla="*/ 25832 h 673597"/>
                <a:gd name="connsiteX2" fmla="*/ 649114 w 670064"/>
                <a:gd name="connsiteY2" fmla="*/ 356072 h 673597"/>
                <a:gd name="connsiteX3" fmla="*/ 670064 w 670064"/>
                <a:gd name="connsiteY3" fmla="*/ 384088 h 673597"/>
                <a:gd name="connsiteX4" fmla="*/ 661560 w 670064"/>
                <a:gd name="connsiteY4" fmla="*/ 390971 h 673597"/>
                <a:gd name="connsiteX5" fmla="*/ 312401 w 670064"/>
                <a:gd name="connsiteY5" fmla="*/ 673596 h 673597"/>
                <a:gd name="connsiteX6" fmla="*/ 312402 w 670064"/>
                <a:gd name="connsiteY6" fmla="*/ 673597 h 673597"/>
                <a:gd name="connsiteX7" fmla="*/ 312401 w 670064"/>
                <a:gd name="connsiteY7" fmla="*/ 673597 h 673597"/>
                <a:gd name="connsiteX8" fmla="*/ 261818 w 670064"/>
                <a:gd name="connsiteY8" fmla="*/ 610785 h 673597"/>
                <a:gd name="connsiteX9" fmla="*/ 261817 w 670064"/>
                <a:gd name="connsiteY9" fmla="*/ 610784 h 673597"/>
                <a:gd name="connsiteX10" fmla="*/ 33620 w 670064"/>
                <a:gd name="connsiteY10" fmla="*/ 413168 h 673597"/>
                <a:gd name="connsiteX11" fmla="*/ 0 w 670064"/>
                <a:gd name="connsiteY11" fmla="*/ 392744 h 673597"/>
                <a:gd name="connsiteX12" fmla="*/ 236644 w 670064"/>
                <a:gd name="connsiteY12" fmla="*/ 10511 h 673597"/>
                <a:gd name="connsiteX13" fmla="*/ 243152 w 670064"/>
                <a:gd name="connsiteY13" fmla="*/ 0 h 6735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70064" h="673597">
                  <a:moveTo>
                    <a:pt x="243152" y="0"/>
                  </a:moveTo>
                  <a:lnTo>
                    <a:pt x="285672" y="25832"/>
                  </a:lnTo>
                  <a:cubicBezTo>
                    <a:pt x="422131" y="118022"/>
                    <a:pt x="544568" y="229391"/>
                    <a:pt x="649114" y="356072"/>
                  </a:cubicBezTo>
                  <a:lnTo>
                    <a:pt x="670064" y="384088"/>
                  </a:lnTo>
                  <a:lnTo>
                    <a:pt x="661560" y="390971"/>
                  </a:lnTo>
                  <a:lnTo>
                    <a:pt x="312401" y="673596"/>
                  </a:lnTo>
                  <a:lnTo>
                    <a:pt x="312402" y="673597"/>
                  </a:lnTo>
                  <a:lnTo>
                    <a:pt x="312401" y="673597"/>
                  </a:lnTo>
                  <a:lnTo>
                    <a:pt x="261818" y="610785"/>
                  </a:lnTo>
                  <a:lnTo>
                    <a:pt x="261817" y="610784"/>
                  </a:lnTo>
                  <a:cubicBezTo>
                    <a:pt x="194026" y="536197"/>
                    <a:pt x="117411" y="469776"/>
                    <a:pt x="33620" y="413168"/>
                  </a:cubicBezTo>
                  <a:lnTo>
                    <a:pt x="0" y="392744"/>
                  </a:lnTo>
                  <a:lnTo>
                    <a:pt x="236644" y="10511"/>
                  </a:lnTo>
                  <a:lnTo>
                    <a:pt x="24315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0" name="CS.AT.3">
              <a:extLst>
                <a:ext uri="{FF2B5EF4-FFF2-40B4-BE49-F238E27FC236}">
                  <a16:creationId xmlns:a16="http://schemas.microsoft.com/office/drawing/2014/main" id="{00000000-0008-0000-0800-000040010000}"/>
                </a:ext>
              </a:extLst>
            </xdr:cNvPr>
            <xdr:cNvSpPr/>
          </xdr:nvSpPr>
          <xdr:spPr>
            <a:xfrm>
              <a:off x="4128689" y="2076109"/>
              <a:ext cx="642657" cy="677755"/>
            </a:xfrm>
            <a:custGeom>
              <a:avLst/>
              <a:gdLst>
                <a:gd name="connsiteX0" fmla="*/ 357662 w 642657"/>
                <a:gd name="connsiteY0" fmla="*/ 0 h 677755"/>
                <a:gd name="connsiteX1" fmla="*/ 435152 w 642657"/>
                <a:gd name="connsiteY1" fmla="*/ 103626 h 677755"/>
                <a:gd name="connsiteX2" fmla="*/ 592813 w 642657"/>
                <a:gd name="connsiteY2" fmla="*/ 394094 h 677755"/>
                <a:gd name="connsiteX3" fmla="*/ 642657 w 642657"/>
                <a:gd name="connsiteY3" fmla="*/ 530277 h 677755"/>
                <a:gd name="connsiteX4" fmla="*/ 635933 w 642657"/>
                <a:gd name="connsiteY4" fmla="*/ 532573 h 677755"/>
                <a:gd name="connsiteX5" fmla="*/ 210715 w 642657"/>
                <a:gd name="connsiteY5" fmla="*/ 677755 h 677755"/>
                <a:gd name="connsiteX6" fmla="*/ 189343 w 642657"/>
                <a:gd name="connsiteY6" fmla="*/ 611881 h 677755"/>
                <a:gd name="connsiteX7" fmla="*/ 44278 w 642657"/>
                <a:gd name="connsiteY7" fmla="*/ 344493 h 677755"/>
                <a:gd name="connsiteX8" fmla="*/ 0 w 642657"/>
                <a:gd name="connsiteY8" fmla="*/ 289509 h 677755"/>
                <a:gd name="connsiteX9" fmla="*/ 349158 w 642657"/>
                <a:gd name="connsiteY9" fmla="*/ 6884 h 677755"/>
                <a:gd name="connsiteX10" fmla="*/ 357662 w 642657"/>
                <a:gd name="connsiteY10" fmla="*/ 0 h 67775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642657" h="677755">
                  <a:moveTo>
                    <a:pt x="357662" y="0"/>
                  </a:moveTo>
                  <a:lnTo>
                    <a:pt x="435152" y="103626"/>
                  </a:lnTo>
                  <a:cubicBezTo>
                    <a:pt x="496612" y="194598"/>
                    <a:pt x="549548" y="291803"/>
                    <a:pt x="592813" y="394094"/>
                  </a:cubicBezTo>
                  <a:lnTo>
                    <a:pt x="642657" y="530277"/>
                  </a:lnTo>
                  <a:lnTo>
                    <a:pt x="635933" y="532573"/>
                  </a:lnTo>
                  <a:lnTo>
                    <a:pt x="210715" y="677755"/>
                  </a:lnTo>
                  <a:lnTo>
                    <a:pt x="189343" y="611881"/>
                  </a:lnTo>
                  <a:cubicBezTo>
                    <a:pt x="151737" y="516511"/>
                    <a:pt x="102832" y="426832"/>
                    <a:pt x="44278" y="344493"/>
                  </a:cubicBezTo>
                  <a:lnTo>
                    <a:pt x="0" y="289509"/>
                  </a:lnTo>
                  <a:lnTo>
                    <a:pt x="349158" y="6884"/>
                  </a:lnTo>
                  <a:lnTo>
                    <a:pt x="357662"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1" name="CS.AS.4">
              <a:extLst>
                <a:ext uri="{FF2B5EF4-FFF2-40B4-BE49-F238E27FC236}">
                  <a16:creationId xmlns:a16="http://schemas.microsoft.com/office/drawing/2014/main" id="{00000000-0008-0000-0800-000041010000}"/>
                </a:ext>
              </a:extLst>
            </xdr:cNvPr>
            <xdr:cNvSpPr/>
          </xdr:nvSpPr>
          <xdr:spPr>
            <a:xfrm>
              <a:off x="4059439" y="1320299"/>
              <a:ext cx="767567" cy="755810"/>
            </a:xfrm>
            <a:custGeom>
              <a:avLst/>
              <a:gdLst>
                <a:gd name="connsiteX0" fmla="*/ 230135 w 767567"/>
                <a:gd name="connsiteY0" fmla="*/ 0 h 755810"/>
                <a:gd name="connsiteX1" fmla="*/ 293667 w 767567"/>
                <a:gd name="connsiteY1" fmla="*/ 38597 h 755810"/>
                <a:gd name="connsiteX2" fmla="*/ 684861 w 767567"/>
                <a:gd name="connsiteY2" fmla="*/ 377368 h 755810"/>
                <a:gd name="connsiteX3" fmla="*/ 767567 w 767567"/>
                <a:gd name="connsiteY3" fmla="*/ 480069 h 755810"/>
                <a:gd name="connsiteX4" fmla="*/ 426912 w 767567"/>
                <a:gd name="connsiteY4" fmla="*/ 755810 h 755810"/>
                <a:gd name="connsiteX5" fmla="*/ 405962 w 767567"/>
                <a:gd name="connsiteY5" fmla="*/ 727794 h 755810"/>
                <a:gd name="connsiteX6" fmla="*/ 42520 w 767567"/>
                <a:gd name="connsiteY6" fmla="*/ 397554 h 755810"/>
                <a:gd name="connsiteX7" fmla="*/ 0 w 767567"/>
                <a:gd name="connsiteY7" fmla="*/ 371722 h 755810"/>
                <a:gd name="connsiteX8" fmla="*/ 230135 w 767567"/>
                <a:gd name="connsiteY8" fmla="*/ 0 h 75581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767567" h="755810">
                  <a:moveTo>
                    <a:pt x="230135" y="0"/>
                  </a:moveTo>
                  <a:lnTo>
                    <a:pt x="293667" y="38597"/>
                  </a:lnTo>
                  <a:cubicBezTo>
                    <a:pt x="437308" y="135639"/>
                    <a:pt x="568649" y="249505"/>
                    <a:pt x="684861" y="377368"/>
                  </a:cubicBezTo>
                  <a:lnTo>
                    <a:pt x="767567" y="480069"/>
                  </a:lnTo>
                  <a:lnTo>
                    <a:pt x="426912" y="755810"/>
                  </a:lnTo>
                  <a:lnTo>
                    <a:pt x="405962" y="727794"/>
                  </a:lnTo>
                  <a:cubicBezTo>
                    <a:pt x="301416" y="601113"/>
                    <a:pt x="178979" y="489744"/>
                    <a:pt x="42520" y="397554"/>
                  </a:cubicBezTo>
                  <a:lnTo>
                    <a:pt x="0" y="371722"/>
                  </a:lnTo>
                  <a:lnTo>
                    <a:pt x="23013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2" name="CS.AT.4">
              <a:extLst>
                <a:ext uri="{FF2B5EF4-FFF2-40B4-BE49-F238E27FC236}">
                  <a16:creationId xmlns:a16="http://schemas.microsoft.com/office/drawing/2014/main" id="{00000000-0008-0000-0800-000042010000}"/>
                </a:ext>
              </a:extLst>
            </xdr:cNvPr>
            <xdr:cNvSpPr/>
          </xdr:nvSpPr>
          <xdr:spPr>
            <a:xfrm>
              <a:off x="4486351" y="1800368"/>
              <a:ext cx="706746" cy="806018"/>
            </a:xfrm>
            <a:custGeom>
              <a:avLst/>
              <a:gdLst>
                <a:gd name="connsiteX0" fmla="*/ 340655 w 706746"/>
                <a:gd name="connsiteY0" fmla="*/ 0 h 806018"/>
                <a:gd name="connsiteX1" fmla="*/ 420569 w 706746"/>
                <a:gd name="connsiteY1" fmla="*/ 99236 h 806018"/>
                <a:gd name="connsiteX2" fmla="*/ 669253 w 706746"/>
                <a:gd name="connsiteY2" fmla="*/ 557615 h 806018"/>
                <a:gd name="connsiteX3" fmla="*/ 706746 w 706746"/>
                <a:gd name="connsiteY3" fmla="*/ 662019 h 806018"/>
                <a:gd name="connsiteX4" fmla="*/ 284995 w 706746"/>
                <a:gd name="connsiteY4" fmla="*/ 806018 h 806018"/>
                <a:gd name="connsiteX5" fmla="*/ 235151 w 706746"/>
                <a:gd name="connsiteY5" fmla="*/ 669835 h 806018"/>
                <a:gd name="connsiteX6" fmla="*/ 77490 w 706746"/>
                <a:gd name="connsiteY6" fmla="*/ 379367 h 806018"/>
                <a:gd name="connsiteX7" fmla="*/ 0 w 706746"/>
                <a:gd name="connsiteY7" fmla="*/ 275741 h 806018"/>
                <a:gd name="connsiteX8" fmla="*/ 340655 w 706746"/>
                <a:gd name="connsiteY8" fmla="*/ 1 h 806018"/>
                <a:gd name="connsiteX9" fmla="*/ 340655 w 706746"/>
                <a:gd name="connsiteY9" fmla="*/ 0 h 806018"/>
                <a:gd name="connsiteX10" fmla="*/ 340655 w 706746"/>
                <a:gd name="connsiteY10" fmla="*/ 0 h 80601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06746" h="806018">
                  <a:moveTo>
                    <a:pt x="340655" y="0"/>
                  </a:moveTo>
                  <a:lnTo>
                    <a:pt x="420569" y="99236"/>
                  </a:lnTo>
                  <a:cubicBezTo>
                    <a:pt x="520948" y="240388"/>
                    <a:pt x="604785" y="394124"/>
                    <a:pt x="669253" y="557615"/>
                  </a:cubicBezTo>
                  <a:lnTo>
                    <a:pt x="706746" y="662019"/>
                  </a:lnTo>
                  <a:lnTo>
                    <a:pt x="284995" y="806018"/>
                  </a:lnTo>
                  <a:lnTo>
                    <a:pt x="235151" y="669835"/>
                  </a:lnTo>
                  <a:cubicBezTo>
                    <a:pt x="191886" y="567544"/>
                    <a:pt x="138950" y="470339"/>
                    <a:pt x="77490" y="379367"/>
                  </a:cubicBezTo>
                  <a:lnTo>
                    <a:pt x="0" y="275741"/>
                  </a:lnTo>
                  <a:lnTo>
                    <a:pt x="340655" y="1"/>
                  </a:lnTo>
                  <a:lnTo>
                    <a:pt x="340655" y="0"/>
                  </a:lnTo>
                  <a:lnTo>
                    <a:pt x="34065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3" name="EE.LF.3">
              <a:extLst>
                <a:ext uri="{FF2B5EF4-FFF2-40B4-BE49-F238E27FC236}">
                  <a16:creationId xmlns:a16="http://schemas.microsoft.com/office/drawing/2014/main" id="{00000000-0008-0000-0800-000043010000}"/>
                </a:ext>
              </a:extLst>
            </xdr:cNvPr>
            <xdr:cNvSpPr/>
          </xdr:nvSpPr>
          <xdr:spPr>
            <a:xfrm>
              <a:off x="3366785" y="4219830"/>
              <a:ext cx="672275" cy="598588"/>
            </a:xfrm>
            <a:custGeom>
              <a:avLst/>
              <a:gdLst>
                <a:gd name="connsiteX0" fmla="*/ 441941 w 672275"/>
                <a:gd name="connsiteY0" fmla="*/ 0 h 598588"/>
                <a:gd name="connsiteX1" fmla="*/ 672275 w 672275"/>
                <a:gd name="connsiteY1" fmla="*/ 372152 h 598588"/>
                <a:gd name="connsiteX2" fmla="*/ 594184 w 672275"/>
                <a:gd name="connsiteY2" fmla="*/ 419593 h 598588"/>
                <a:gd name="connsiteX3" fmla="*/ 123721 w 672275"/>
                <a:gd name="connsiteY3" fmla="*/ 591240 h 598588"/>
                <a:gd name="connsiteX4" fmla="*/ 75574 w 672275"/>
                <a:gd name="connsiteY4" fmla="*/ 598588 h 598588"/>
                <a:gd name="connsiteX5" fmla="*/ 0 w 672275"/>
                <a:gd name="connsiteY5" fmla="*/ 168399 h 598588"/>
                <a:gd name="connsiteX6" fmla="*/ 93538 w 672275"/>
                <a:gd name="connsiteY6" fmla="*/ 150502 h 598588"/>
                <a:gd name="connsiteX7" fmla="*/ 379235 w 672275"/>
                <a:gd name="connsiteY7" fmla="*/ 38095 h 598588"/>
                <a:gd name="connsiteX8" fmla="*/ 441941 w 672275"/>
                <a:gd name="connsiteY8" fmla="*/ 0 h 5985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72275" h="598588">
                  <a:moveTo>
                    <a:pt x="441941" y="0"/>
                  </a:moveTo>
                  <a:lnTo>
                    <a:pt x="672275" y="372152"/>
                  </a:lnTo>
                  <a:lnTo>
                    <a:pt x="594184" y="419593"/>
                  </a:lnTo>
                  <a:cubicBezTo>
                    <a:pt x="448807" y="498567"/>
                    <a:pt x="290696" y="557072"/>
                    <a:pt x="123721" y="591240"/>
                  </a:cubicBezTo>
                  <a:lnTo>
                    <a:pt x="75574" y="598588"/>
                  </a:lnTo>
                  <a:lnTo>
                    <a:pt x="0" y="168399"/>
                  </a:lnTo>
                  <a:lnTo>
                    <a:pt x="93538" y="150502"/>
                  </a:lnTo>
                  <a:cubicBezTo>
                    <a:pt x="194186" y="124606"/>
                    <a:pt x="289969" y="86588"/>
                    <a:pt x="379235" y="38095"/>
                  </a:cubicBezTo>
                  <a:lnTo>
                    <a:pt x="44194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4" name="EE.HL.3">
              <a:extLst>
                <a:ext uri="{FF2B5EF4-FFF2-40B4-BE49-F238E27FC236}">
                  <a16:creationId xmlns:a16="http://schemas.microsoft.com/office/drawing/2014/main" id="{00000000-0008-0000-0800-000044010000}"/>
                </a:ext>
              </a:extLst>
            </xdr:cNvPr>
            <xdr:cNvSpPr/>
          </xdr:nvSpPr>
          <xdr:spPr>
            <a:xfrm>
              <a:off x="2260946" y="4225269"/>
              <a:ext cx="628612" cy="584999"/>
            </a:xfrm>
            <a:custGeom>
              <a:avLst/>
              <a:gdLst>
                <a:gd name="connsiteX0" fmla="*/ 230136 w 628612"/>
                <a:gd name="connsiteY0" fmla="*/ 0 h 584999"/>
                <a:gd name="connsiteX1" fmla="*/ 283891 w 628612"/>
                <a:gd name="connsiteY1" fmla="*/ 32656 h 584999"/>
                <a:gd name="connsiteX2" fmla="*/ 569588 w 628612"/>
                <a:gd name="connsiteY2" fmla="*/ 145063 h 584999"/>
                <a:gd name="connsiteX3" fmla="*/ 628612 w 628612"/>
                <a:gd name="connsiteY3" fmla="*/ 156356 h 584999"/>
                <a:gd name="connsiteX4" fmla="*/ 537185 w 628612"/>
                <a:gd name="connsiteY4" fmla="*/ 584999 h 584999"/>
                <a:gd name="connsiteX5" fmla="*/ 376433 w 628612"/>
                <a:gd name="connsiteY5" fmla="*/ 543665 h 584999"/>
                <a:gd name="connsiteX6" fmla="*/ 69847 w 628612"/>
                <a:gd name="connsiteY6" fmla="*/ 414155 h 584999"/>
                <a:gd name="connsiteX7" fmla="*/ 0 w 628612"/>
                <a:gd name="connsiteY7" fmla="*/ 371722 h 584999"/>
                <a:gd name="connsiteX8" fmla="*/ 230136 w 628612"/>
                <a:gd name="connsiteY8" fmla="*/ 0 h 58499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628612" h="584999">
                  <a:moveTo>
                    <a:pt x="230136" y="0"/>
                  </a:moveTo>
                  <a:lnTo>
                    <a:pt x="283891" y="32656"/>
                  </a:lnTo>
                  <a:cubicBezTo>
                    <a:pt x="373158" y="81149"/>
                    <a:pt x="468940" y="119167"/>
                    <a:pt x="569588" y="145063"/>
                  </a:cubicBezTo>
                  <a:lnTo>
                    <a:pt x="628612" y="156356"/>
                  </a:lnTo>
                  <a:lnTo>
                    <a:pt x="537185" y="584999"/>
                  </a:lnTo>
                  <a:lnTo>
                    <a:pt x="376433" y="543665"/>
                  </a:lnTo>
                  <a:cubicBezTo>
                    <a:pt x="269343" y="510356"/>
                    <a:pt x="166766" y="466805"/>
                    <a:pt x="69847" y="414155"/>
                  </a:cubicBezTo>
                  <a:lnTo>
                    <a:pt x="0" y="371722"/>
                  </a:lnTo>
                  <a:lnTo>
                    <a:pt x="230136"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5" name="EE.LF.4">
              <a:extLst>
                <a:ext uri="{FF2B5EF4-FFF2-40B4-BE49-F238E27FC236}">
                  <a16:creationId xmlns:a16="http://schemas.microsoft.com/office/drawing/2014/main" id="{00000000-0008-0000-0800-000045010000}"/>
                </a:ext>
              </a:extLst>
            </xdr:cNvPr>
            <xdr:cNvSpPr/>
          </xdr:nvSpPr>
          <xdr:spPr>
            <a:xfrm>
              <a:off x="3442359" y="4591983"/>
              <a:ext cx="839551" cy="684385"/>
            </a:xfrm>
            <a:custGeom>
              <a:avLst/>
              <a:gdLst>
                <a:gd name="connsiteX0" fmla="*/ 596701 w 839551"/>
                <a:gd name="connsiteY0" fmla="*/ 0 h 684385"/>
                <a:gd name="connsiteX1" fmla="*/ 602959 w 839551"/>
                <a:gd name="connsiteY1" fmla="*/ 10112 h 684385"/>
                <a:gd name="connsiteX2" fmla="*/ 839551 w 839551"/>
                <a:gd name="connsiteY2" fmla="*/ 392377 h 684385"/>
                <a:gd name="connsiteX3" fmla="*/ 732654 w 839551"/>
                <a:gd name="connsiteY3" fmla="*/ 457318 h 684385"/>
                <a:gd name="connsiteX4" fmla="*/ 111963 w 839551"/>
                <a:gd name="connsiteY4" fmla="*/ 679369 h 684385"/>
                <a:gd name="connsiteX5" fmla="*/ 80451 w 839551"/>
                <a:gd name="connsiteY5" fmla="*/ 684385 h 684385"/>
                <a:gd name="connsiteX6" fmla="*/ 2159 w 839551"/>
                <a:gd name="connsiteY6" fmla="*/ 238725 h 684385"/>
                <a:gd name="connsiteX7" fmla="*/ 0 w 839551"/>
                <a:gd name="connsiteY7" fmla="*/ 226436 h 684385"/>
                <a:gd name="connsiteX8" fmla="*/ 48147 w 839551"/>
                <a:gd name="connsiteY8" fmla="*/ 219088 h 684385"/>
                <a:gd name="connsiteX9" fmla="*/ 518610 w 839551"/>
                <a:gd name="connsiteY9" fmla="*/ 47441 h 684385"/>
                <a:gd name="connsiteX10" fmla="*/ 596701 w 839551"/>
                <a:gd name="connsiteY10" fmla="*/ 0 h 68438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39551" h="684385">
                  <a:moveTo>
                    <a:pt x="596701" y="0"/>
                  </a:moveTo>
                  <a:lnTo>
                    <a:pt x="602959" y="10112"/>
                  </a:lnTo>
                  <a:lnTo>
                    <a:pt x="839551" y="392377"/>
                  </a:lnTo>
                  <a:lnTo>
                    <a:pt x="732654" y="457318"/>
                  </a:lnTo>
                  <a:cubicBezTo>
                    <a:pt x="541369" y="561231"/>
                    <a:pt x="332631" y="637089"/>
                    <a:pt x="111963" y="679369"/>
                  </a:cubicBezTo>
                  <a:lnTo>
                    <a:pt x="80451" y="684385"/>
                  </a:lnTo>
                  <a:lnTo>
                    <a:pt x="2159" y="238725"/>
                  </a:lnTo>
                  <a:lnTo>
                    <a:pt x="0" y="226436"/>
                  </a:lnTo>
                  <a:lnTo>
                    <a:pt x="48147" y="219088"/>
                  </a:lnTo>
                  <a:cubicBezTo>
                    <a:pt x="215122" y="184920"/>
                    <a:pt x="373233" y="126415"/>
                    <a:pt x="518610" y="47441"/>
                  </a:cubicBezTo>
                  <a:lnTo>
                    <a:pt x="59670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6" name="EE.HL.4">
              <a:extLst>
                <a:ext uri="{FF2B5EF4-FFF2-40B4-BE49-F238E27FC236}">
                  <a16:creationId xmlns:a16="http://schemas.microsoft.com/office/drawing/2014/main" id="{00000000-0008-0000-0800-000046010000}"/>
                </a:ext>
              </a:extLst>
            </xdr:cNvPr>
            <xdr:cNvSpPr/>
          </xdr:nvSpPr>
          <xdr:spPr>
            <a:xfrm>
              <a:off x="2017795" y="4596990"/>
              <a:ext cx="780336" cy="666496"/>
            </a:xfrm>
            <a:custGeom>
              <a:avLst/>
              <a:gdLst>
                <a:gd name="connsiteX0" fmla="*/ 243151 w 780336"/>
                <a:gd name="connsiteY0" fmla="*/ 0 h 666496"/>
                <a:gd name="connsiteX1" fmla="*/ 312998 w 780336"/>
                <a:gd name="connsiteY1" fmla="*/ 42433 h 666496"/>
                <a:gd name="connsiteX2" fmla="*/ 619584 w 780336"/>
                <a:gd name="connsiteY2" fmla="*/ 171943 h 666496"/>
                <a:gd name="connsiteX3" fmla="*/ 780336 w 780336"/>
                <a:gd name="connsiteY3" fmla="*/ 213277 h 666496"/>
                <a:gd name="connsiteX4" fmla="*/ 778037 w 780336"/>
                <a:gd name="connsiteY4" fmla="*/ 224052 h 666496"/>
                <a:gd name="connsiteX5" fmla="*/ 683665 w 780336"/>
                <a:gd name="connsiteY5" fmla="*/ 666496 h 666496"/>
                <a:gd name="connsiteX6" fmla="*/ 587816 w 780336"/>
                <a:gd name="connsiteY6" fmla="*/ 645007 h 666496"/>
                <a:gd name="connsiteX7" fmla="*/ 98050 w 780336"/>
                <a:gd name="connsiteY7" fmla="*/ 452309 h 666496"/>
                <a:gd name="connsiteX8" fmla="*/ 0 w 780336"/>
                <a:gd name="connsiteY8" fmla="*/ 392742 h 666496"/>
                <a:gd name="connsiteX9" fmla="*/ 236644 w 780336"/>
                <a:gd name="connsiteY9" fmla="*/ 10509 h 666496"/>
                <a:gd name="connsiteX10" fmla="*/ 243151 w 780336"/>
                <a:gd name="connsiteY10" fmla="*/ 0 h 66649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780336" h="666496">
                  <a:moveTo>
                    <a:pt x="243151" y="0"/>
                  </a:moveTo>
                  <a:lnTo>
                    <a:pt x="312998" y="42433"/>
                  </a:lnTo>
                  <a:cubicBezTo>
                    <a:pt x="409917" y="95083"/>
                    <a:pt x="512494" y="138634"/>
                    <a:pt x="619584" y="171943"/>
                  </a:cubicBezTo>
                  <a:lnTo>
                    <a:pt x="780336" y="213277"/>
                  </a:lnTo>
                  <a:lnTo>
                    <a:pt x="778037" y="224052"/>
                  </a:lnTo>
                  <a:lnTo>
                    <a:pt x="683665" y="666496"/>
                  </a:lnTo>
                  <a:lnTo>
                    <a:pt x="587816" y="645007"/>
                  </a:lnTo>
                  <a:cubicBezTo>
                    <a:pt x="415277" y="600614"/>
                    <a:pt x="251079" y="535439"/>
                    <a:pt x="98050" y="452309"/>
                  </a:cubicBezTo>
                  <a:lnTo>
                    <a:pt x="0" y="392742"/>
                  </a:lnTo>
                  <a:lnTo>
                    <a:pt x="236644" y="10509"/>
                  </a:lnTo>
                  <a:lnTo>
                    <a:pt x="243151"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7" name="EE.GF.3">
              <a:extLst>
                <a:ext uri="{FF2B5EF4-FFF2-40B4-BE49-F238E27FC236}">
                  <a16:creationId xmlns:a16="http://schemas.microsoft.com/office/drawing/2014/main" id="{00000000-0008-0000-0800-000047010000}"/>
                </a:ext>
              </a:extLst>
            </xdr:cNvPr>
            <xdr:cNvSpPr/>
          </xdr:nvSpPr>
          <xdr:spPr>
            <a:xfrm>
              <a:off x="2793553" y="4381625"/>
              <a:ext cx="652680" cy="462627"/>
            </a:xfrm>
            <a:custGeom>
              <a:avLst/>
              <a:gdLst>
                <a:gd name="connsiteX0" fmla="*/ 96005 w 652680"/>
                <a:gd name="connsiteY0" fmla="*/ 0 h 486828"/>
                <a:gd name="connsiteX1" fmla="*/ 191397 w 652680"/>
                <a:gd name="connsiteY1" fmla="*/ 18252 h 486828"/>
                <a:gd name="connsiteX2" fmla="*/ 351875 w 652680"/>
                <a:gd name="connsiteY2" fmla="*/ 28375 h 486828"/>
                <a:gd name="connsiteX3" fmla="*/ 351876 w 652680"/>
                <a:gd name="connsiteY3" fmla="*/ 28375 h 486828"/>
                <a:gd name="connsiteX4" fmla="*/ 512354 w 652680"/>
                <a:gd name="connsiteY4" fmla="*/ 18252 h 486828"/>
                <a:gd name="connsiteX5" fmla="*/ 573232 w 652680"/>
                <a:gd name="connsiteY5" fmla="*/ 6604 h 486828"/>
                <a:gd name="connsiteX6" fmla="*/ 650965 w 652680"/>
                <a:gd name="connsiteY6" fmla="*/ 449082 h 486828"/>
                <a:gd name="connsiteX7" fmla="*/ 652680 w 652680"/>
                <a:gd name="connsiteY7" fmla="*/ 458844 h 486828"/>
                <a:gd name="connsiteX8" fmla="*/ 527167 w 652680"/>
                <a:gd name="connsiteY8" fmla="*/ 477999 h 486828"/>
                <a:gd name="connsiteX9" fmla="*/ 352329 w 652680"/>
                <a:gd name="connsiteY9" fmla="*/ 486828 h 486828"/>
                <a:gd name="connsiteX10" fmla="*/ 7704 w 652680"/>
                <a:gd name="connsiteY10" fmla="*/ 452087 h 486828"/>
                <a:gd name="connsiteX11" fmla="*/ 0 w 652680"/>
                <a:gd name="connsiteY11" fmla="*/ 450106 h 486828"/>
                <a:gd name="connsiteX12" fmla="*/ 2279 w 652680"/>
                <a:gd name="connsiteY12" fmla="*/ 439418 h 486828"/>
                <a:gd name="connsiteX13" fmla="*/ 96005 w 652680"/>
                <a:gd name="connsiteY13" fmla="*/ 0 h 48682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Lst>
              <a:rect l="l" t="t" r="r" b="b"/>
              <a:pathLst>
                <a:path w="652680" h="486828">
                  <a:moveTo>
                    <a:pt x="96005" y="0"/>
                  </a:moveTo>
                  <a:lnTo>
                    <a:pt x="191397" y="18252"/>
                  </a:lnTo>
                  <a:cubicBezTo>
                    <a:pt x="243948" y="24932"/>
                    <a:pt x="297510" y="28375"/>
                    <a:pt x="351875" y="28375"/>
                  </a:cubicBezTo>
                  <a:lnTo>
                    <a:pt x="351876" y="28375"/>
                  </a:lnTo>
                  <a:cubicBezTo>
                    <a:pt x="406242" y="28375"/>
                    <a:pt x="459803" y="24932"/>
                    <a:pt x="512354" y="18252"/>
                  </a:cubicBezTo>
                  <a:lnTo>
                    <a:pt x="573232" y="6604"/>
                  </a:lnTo>
                  <a:lnTo>
                    <a:pt x="650965" y="449082"/>
                  </a:lnTo>
                  <a:lnTo>
                    <a:pt x="652680" y="458844"/>
                  </a:lnTo>
                  <a:lnTo>
                    <a:pt x="527167" y="477999"/>
                  </a:lnTo>
                  <a:cubicBezTo>
                    <a:pt x="469682" y="483838"/>
                    <a:pt x="411355" y="486828"/>
                    <a:pt x="352329" y="486828"/>
                  </a:cubicBezTo>
                  <a:cubicBezTo>
                    <a:pt x="234278" y="486828"/>
                    <a:pt x="119021" y="474866"/>
                    <a:pt x="7704" y="452087"/>
                  </a:cubicBezTo>
                  <a:lnTo>
                    <a:pt x="0" y="450106"/>
                  </a:lnTo>
                  <a:lnTo>
                    <a:pt x="2279" y="439418"/>
                  </a:lnTo>
                  <a:lnTo>
                    <a:pt x="96005"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8" name="EE.GF.4">
              <a:extLst>
                <a:ext uri="{FF2B5EF4-FFF2-40B4-BE49-F238E27FC236}">
                  <a16:creationId xmlns:a16="http://schemas.microsoft.com/office/drawing/2014/main" id="{00000000-0008-0000-0800-000048010000}"/>
                </a:ext>
              </a:extLst>
            </xdr:cNvPr>
            <xdr:cNvSpPr/>
          </xdr:nvSpPr>
          <xdr:spPr>
            <a:xfrm>
              <a:off x="2701460" y="4802850"/>
              <a:ext cx="821350" cy="507151"/>
            </a:xfrm>
            <a:custGeom>
              <a:avLst/>
              <a:gdLst>
                <a:gd name="connsiteX0" fmla="*/ 92093 w 821350"/>
                <a:gd name="connsiteY0" fmla="*/ 0 h 478269"/>
                <a:gd name="connsiteX1" fmla="*/ 99797 w 821350"/>
                <a:gd name="connsiteY1" fmla="*/ 1981 h 478269"/>
                <a:gd name="connsiteX2" fmla="*/ 444422 w 821350"/>
                <a:gd name="connsiteY2" fmla="*/ 36722 h 478269"/>
                <a:gd name="connsiteX3" fmla="*/ 619260 w 821350"/>
                <a:gd name="connsiteY3" fmla="*/ 27893 h 478269"/>
                <a:gd name="connsiteX4" fmla="*/ 744773 w 821350"/>
                <a:gd name="connsiteY4" fmla="*/ 8738 h 478269"/>
                <a:gd name="connsiteX5" fmla="*/ 821350 w 821350"/>
                <a:gd name="connsiteY5" fmla="*/ 444636 h 478269"/>
                <a:gd name="connsiteX6" fmla="*/ 719074 w 821350"/>
                <a:gd name="connsiteY6" fmla="*/ 460915 h 478269"/>
                <a:gd name="connsiteX7" fmla="*/ 443969 w 821350"/>
                <a:gd name="connsiteY7" fmla="*/ 478269 h 478269"/>
                <a:gd name="connsiteX8" fmla="*/ 35076 w 821350"/>
                <a:gd name="connsiteY8" fmla="*/ 439620 h 478269"/>
                <a:gd name="connsiteX9" fmla="*/ 0 w 821350"/>
                <a:gd name="connsiteY9" fmla="*/ 431756 h 478269"/>
                <a:gd name="connsiteX10" fmla="*/ 92093 w 821350"/>
                <a:gd name="connsiteY10" fmla="*/ 0 h 478269"/>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Lst>
              <a:rect l="l" t="t" r="r" b="b"/>
              <a:pathLst>
                <a:path w="821350" h="478269">
                  <a:moveTo>
                    <a:pt x="92093" y="0"/>
                  </a:moveTo>
                  <a:lnTo>
                    <a:pt x="99797" y="1981"/>
                  </a:lnTo>
                  <a:cubicBezTo>
                    <a:pt x="211114" y="24760"/>
                    <a:pt x="326371" y="36722"/>
                    <a:pt x="444422" y="36722"/>
                  </a:cubicBezTo>
                  <a:cubicBezTo>
                    <a:pt x="503448" y="36722"/>
                    <a:pt x="561775" y="33732"/>
                    <a:pt x="619260" y="27893"/>
                  </a:cubicBezTo>
                  <a:lnTo>
                    <a:pt x="744773" y="8738"/>
                  </a:lnTo>
                  <a:lnTo>
                    <a:pt x="821350" y="444636"/>
                  </a:lnTo>
                  <a:lnTo>
                    <a:pt x="719074" y="460915"/>
                  </a:lnTo>
                  <a:cubicBezTo>
                    <a:pt x="628987" y="472367"/>
                    <a:pt x="537167" y="478269"/>
                    <a:pt x="443969" y="478269"/>
                  </a:cubicBezTo>
                  <a:cubicBezTo>
                    <a:pt x="304172" y="478269"/>
                    <a:pt x="167477" y="464989"/>
                    <a:pt x="35076" y="439620"/>
                  </a:cubicBezTo>
                  <a:lnTo>
                    <a:pt x="0" y="431756"/>
                  </a:lnTo>
                  <a:lnTo>
                    <a:pt x="92093" y="0"/>
                  </a:lnTo>
                  <a:close/>
                </a:path>
              </a:pathLst>
            </a:custGeom>
            <a:solidFill>
              <a:srgbClr val="FFFFFF">
                <a:alpha val="57000"/>
              </a:srgbClr>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AU"/>
            </a:p>
          </xdr:txBody>
        </xdr:sp>
        <xdr:sp macro="" textlink="">
          <xdr:nvSpPr>
            <xdr:cNvPr id="329" name="Rectangle 328">
              <a:extLst>
                <a:ext uri="{FF2B5EF4-FFF2-40B4-BE49-F238E27FC236}">
                  <a16:creationId xmlns:a16="http://schemas.microsoft.com/office/drawing/2014/main" id="{00000000-0008-0000-0800-000049010000}"/>
                </a:ext>
              </a:extLst>
            </xdr:cNvPr>
            <xdr:cNvSpPr/>
          </xdr:nvSpPr>
          <xdr:spPr>
            <a:xfrm>
              <a:off x="1940097" y="271758"/>
              <a:ext cx="2546254" cy="964115"/>
            </a:xfrm>
            <a:prstGeom prst="rect">
              <a:avLst/>
            </a:prstGeom>
            <a:noFill/>
          </xdr:spPr>
          <xdr:txBody>
            <a:bodyPr spcFirstLastPara="1" wrap="square" lIns="91440" tIns="45720" rIns="91440" bIns="45720" numCol="1">
              <a:prstTxWarp prst="textArchUp">
                <a:avLst>
                  <a:gd name="adj" fmla="val 12960307"/>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MENERAPKANPRAKTIK TERBAIK</a:t>
              </a:r>
              <a:r>
                <a:rPr lang="en-US" sz="1800" b="0" kern="1200" baseline="0">
                  <a:solidFill>
                    <a:schemeClr val="tx1"/>
                  </a:solidFill>
                  <a:effectLst>
                    <a:outerShdw blurRad="38100" dist="19050" dir="2700000" algn="tl" rotWithShape="0">
                      <a:schemeClr val="dk1">
                        <a:alpha val="40000"/>
                      </a:schemeClr>
                    </a:outerShdw>
                  </a:effectLst>
                  <a:latin typeface="+mn-lt"/>
                  <a:ea typeface="+mn-ea"/>
                  <a:cs typeface="+mn-cs"/>
                </a:rPr>
                <a:t> </a:t>
              </a:r>
              <a:endParaRPr lang="en-US" sz="6000">
                <a:effectLst/>
              </a:endParaRPr>
            </a:p>
          </xdr:txBody>
        </xdr:sp>
        <xdr:sp macro="" textlink="">
          <xdr:nvSpPr>
            <xdr:cNvPr id="330" name="Rectangle 329">
              <a:extLst>
                <a:ext uri="{FF2B5EF4-FFF2-40B4-BE49-F238E27FC236}">
                  <a16:creationId xmlns:a16="http://schemas.microsoft.com/office/drawing/2014/main" id="{00000000-0008-0000-0800-00004A010000}"/>
                </a:ext>
              </a:extLst>
            </xdr:cNvPr>
            <xdr:cNvSpPr/>
          </xdr:nvSpPr>
          <xdr:spPr>
            <a:xfrm rot="3768684">
              <a:off x="4041887" y="1561352"/>
              <a:ext cx="2546254" cy="964115"/>
            </a:xfrm>
            <a:prstGeom prst="rect">
              <a:avLst/>
            </a:prstGeom>
            <a:noFill/>
          </xdr:spPr>
          <xdr:txBody>
            <a:bodyPr spcFirstLastPara="1" wrap="square" lIns="91440" tIns="45720" rIns="91440" bIns="45720" numCol="1">
              <a:prstTxWarp prst="textArchUp">
                <a:avLst>
                  <a:gd name="adj" fmla="val 12407934"/>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LOKAL &amp; KONTEKSTUAL</a:t>
              </a:r>
              <a:endParaRPr lang="en-US" sz="5400">
                <a:effectLst/>
              </a:endParaRPr>
            </a:p>
          </xdr:txBody>
        </xdr:sp>
        <xdr:sp macro="" textlink="">
          <xdr:nvSpPr>
            <xdr:cNvPr id="331" name="Rectangle 330">
              <a:extLst>
                <a:ext uri="{FF2B5EF4-FFF2-40B4-BE49-F238E27FC236}">
                  <a16:creationId xmlns:a16="http://schemas.microsoft.com/office/drawing/2014/main" id="{00000000-0008-0000-0800-00004B010000}"/>
                </a:ext>
              </a:extLst>
            </xdr:cNvPr>
            <xdr:cNvSpPr/>
          </xdr:nvSpPr>
          <xdr:spPr>
            <a:xfrm rot="18079026">
              <a:off x="-147136" y="1449914"/>
              <a:ext cx="2546254" cy="964115"/>
            </a:xfrm>
            <a:prstGeom prst="rect">
              <a:avLst/>
            </a:prstGeom>
            <a:noFill/>
          </xdr:spPr>
          <xdr:txBody>
            <a:bodyPr spcFirstLastPara="1" wrap="square" lIns="91440" tIns="45720" rIns="91440" bIns="45720" numCol="1">
              <a:prstTxWarp prst="textArchUp">
                <a:avLst>
                  <a:gd name="adj" fmla="val 12732639"/>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BERDAYAKAN</a:t>
              </a:r>
              <a:r>
                <a:rPr lang="en-US" sz="1800" b="0" kern="1200" baseline="0">
                  <a:solidFill>
                    <a:schemeClr val="tx1"/>
                  </a:solidFill>
                  <a:effectLst>
                    <a:outerShdw blurRad="38100" dist="19050" dir="2700000" algn="tl" rotWithShape="0">
                      <a:schemeClr val="dk1">
                        <a:alpha val="40000"/>
                      </a:schemeClr>
                    </a:outerShdw>
                  </a:effectLst>
                  <a:latin typeface="+mn-lt"/>
                  <a:ea typeface="+mn-ea"/>
                  <a:cs typeface="+mn-cs"/>
                </a:rPr>
                <a:t> MASYARAKAT</a:t>
              </a:r>
              <a:endParaRPr lang="en-US" sz="5400">
                <a:effectLst/>
              </a:endParaRPr>
            </a:p>
          </xdr:txBody>
        </xdr:sp>
        <xdr:sp macro="" textlink="">
          <xdr:nvSpPr>
            <xdr:cNvPr id="332" name="Rectangle 331">
              <a:extLst>
                <a:ext uri="{FF2B5EF4-FFF2-40B4-BE49-F238E27FC236}">
                  <a16:creationId xmlns:a16="http://schemas.microsoft.com/office/drawing/2014/main" id="{00000000-0008-0000-0800-00004C010000}"/>
                </a:ext>
              </a:extLst>
            </xdr:cNvPr>
            <xdr:cNvSpPr/>
          </xdr:nvSpPr>
          <xdr:spPr>
            <a:xfrm rot="3605525">
              <a:off x="-255227" y="3860092"/>
              <a:ext cx="2546254" cy="964115"/>
            </a:xfrm>
            <a:prstGeom prst="rect">
              <a:avLst/>
            </a:prstGeom>
            <a:noFill/>
          </xdr:spPr>
          <xdr:txBody>
            <a:bodyPr spcFirstLastPara="1" wrap="square" lIns="91440" tIns="45720" rIns="91440" bIns="45720" numCol="1">
              <a:prstTxWarp prst="textArchDown">
                <a:avLst>
                  <a:gd name="adj" fmla="val 2018716"/>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baseline="0">
                  <a:solidFill>
                    <a:schemeClr val="tx1"/>
                  </a:solidFill>
                  <a:effectLst>
                    <a:outerShdw blurRad="38100" dist="19050" dir="2700000" algn="tl" rotWithShape="0">
                      <a:schemeClr val="dk1">
                        <a:alpha val="40000"/>
                      </a:schemeClr>
                    </a:outerShdw>
                  </a:effectLst>
                  <a:latin typeface="+mn-lt"/>
                  <a:ea typeface="+mn-ea"/>
                  <a:cs typeface="+mn-cs"/>
                </a:rPr>
                <a:t>MELINDUNGI ALAM</a:t>
              </a:r>
              <a:endParaRPr lang="en-US" sz="5400">
                <a:effectLst/>
              </a:endParaRPr>
            </a:p>
          </xdr:txBody>
        </xdr:sp>
        <xdr:sp macro="" textlink="">
          <xdr:nvSpPr>
            <xdr:cNvPr id="333" name="Rectangle 332">
              <a:extLst>
                <a:ext uri="{FF2B5EF4-FFF2-40B4-BE49-F238E27FC236}">
                  <a16:creationId xmlns:a16="http://schemas.microsoft.com/office/drawing/2014/main" id="{00000000-0008-0000-0800-00004D010000}"/>
                </a:ext>
              </a:extLst>
            </xdr:cNvPr>
            <xdr:cNvSpPr/>
          </xdr:nvSpPr>
          <xdr:spPr>
            <a:xfrm>
              <a:off x="1906796" y="5124286"/>
              <a:ext cx="2546254" cy="964115"/>
            </a:xfrm>
            <a:prstGeom prst="rect">
              <a:avLst/>
            </a:prstGeom>
            <a:noFill/>
          </xdr:spPr>
          <xdr:txBody>
            <a:bodyPr spcFirstLastPara="1" wrap="square" lIns="91440" tIns="45720" rIns="91440" bIns="45720" numCol="1">
              <a:prstTxWarp prst="textArchDown">
                <a:avLst>
                  <a:gd name="adj" fmla="val 2018716"/>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DESAINYANG BERKELANJUTAN</a:t>
              </a:r>
              <a:endParaRPr lang="en-US" sz="5400">
                <a:effectLst/>
              </a:endParaRPr>
            </a:p>
          </xdr:txBody>
        </xdr:sp>
        <xdr:sp macro="" textlink="">
          <xdr:nvSpPr>
            <xdr:cNvPr id="334" name="Rectangle 333">
              <a:extLst>
                <a:ext uri="{FF2B5EF4-FFF2-40B4-BE49-F238E27FC236}">
                  <a16:creationId xmlns:a16="http://schemas.microsoft.com/office/drawing/2014/main" id="{00000000-0008-0000-0800-00004E010000}"/>
                </a:ext>
              </a:extLst>
            </xdr:cNvPr>
            <xdr:cNvSpPr/>
          </xdr:nvSpPr>
          <xdr:spPr>
            <a:xfrm rot="17908051">
              <a:off x="4046685" y="3860091"/>
              <a:ext cx="2546254" cy="964115"/>
            </a:xfrm>
            <a:prstGeom prst="rect">
              <a:avLst/>
            </a:prstGeom>
            <a:noFill/>
          </xdr:spPr>
          <xdr:txBody>
            <a:bodyPr spcFirstLastPara="1" wrap="square" lIns="91440" tIns="45720" rIns="91440" bIns="45720" numCol="1">
              <a:prstTxWarp prst="textArchDown">
                <a:avLst>
                  <a:gd name="adj" fmla="val 2018716"/>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1800" b="0" kern="1200" baseline="0">
                  <a:solidFill>
                    <a:schemeClr val="tx1"/>
                  </a:solidFill>
                  <a:effectLst>
                    <a:outerShdw blurRad="38100" dist="19050" dir="2700000" algn="tl" rotWithShape="0">
                      <a:schemeClr val="dk1">
                        <a:alpha val="40000"/>
                      </a:schemeClr>
                    </a:outerShdw>
                  </a:effectLst>
                  <a:latin typeface="+mn-lt"/>
                  <a:ea typeface="+mn-ea"/>
                  <a:cs typeface="+mn-cs"/>
                </a:rPr>
                <a:t> MODAL BERINTEGRITAS</a:t>
              </a:r>
              <a:r>
                <a:rPr lang="en-US" sz="1800" b="0" kern="1200">
                  <a:solidFill>
                    <a:schemeClr val="tx1"/>
                  </a:solidFill>
                  <a:effectLst>
                    <a:outerShdw blurRad="38100" dist="19050" dir="2700000" algn="tl" rotWithShape="0">
                      <a:schemeClr val="dk1">
                        <a:alpha val="40000"/>
                      </a:schemeClr>
                    </a:outerShdw>
                  </a:effectLst>
                  <a:latin typeface="+mn-lt"/>
                  <a:ea typeface="+mn-ea"/>
                  <a:cs typeface="+mn-cs"/>
                </a:rPr>
                <a:t>TINGGI</a:t>
              </a:r>
              <a:endParaRPr lang="en-US" sz="5400">
                <a:effectLst/>
              </a:endParaRPr>
            </a:p>
          </xdr:txBody>
        </xdr:sp>
      </xdr:grpSp>
      <xdr:sp macro="" textlink="">
        <xdr:nvSpPr>
          <xdr:cNvPr id="335" name="TextBox 334">
            <a:extLst>
              <a:ext uri="{FF2B5EF4-FFF2-40B4-BE49-F238E27FC236}">
                <a16:creationId xmlns:a16="http://schemas.microsoft.com/office/drawing/2014/main" id="{00000000-0008-0000-0800-00004F010000}"/>
              </a:ext>
            </a:extLst>
          </xdr:cNvPr>
          <xdr:cNvSpPr txBox="1"/>
        </xdr:nvSpPr>
        <xdr:spPr>
          <a:xfrm rot="21010457">
            <a:off x="6831566" y="3722451"/>
            <a:ext cx="1089660" cy="4223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Tidak membahayakan</a:t>
            </a:r>
            <a:endParaRPr lang="en-US">
              <a:effectLst/>
            </a:endParaRPr>
          </a:p>
        </xdr:txBody>
      </xdr:sp>
      <xdr:sp macro="" textlink="">
        <xdr:nvSpPr>
          <xdr:cNvPr id="336" name="TextBox 335">
            <a:extLst>
              <a:ext uri="{FF2B5EF4-FFF2-40B4-BE49-F238E27FC236}">
                <a16:creationId xmlns:a16="http://schemas.microsoft.com/office/drawing/2014/main" id="{00000000-0008-0000-0800-000050010000}"/>
              </a:ext>
            </a:extLst>
          </xdr:cNvPr>
          <xdr:cNvSpPr txBox="1"/>
        </xdr:nvSpPr>
        <xdr:spPr>
          <a:xfrm rot="19735919">
            <a:off x="7010485" y="4236188"/>
            <a:ext cx="1331137" cy="2438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solidFill>
                  <a:schemeClr val="dk1"/>
                </a:solidFill>
                <a:effectLst/>
                <a:latin typeface="+mn-lt"/>
                <a:ea typeface="+mn-ea"/>
                <a:cs typeface="+mn-cs"/>
              </a:rPr>
              <a:t>Desain</a:t>
            </a:r>
            <a:r>
              <a:rPr lang="en-AU" sz="1100">
                <a:solidFill>
                  <a:schemeClr val="dk1"/>
                </a:solidFill>
                <a:effectLst/>
                <a:latin typeface="+mn-lt"/>
                <a:ea typeface="+mn-ea"/>
                <a:cs typeface="+mn-cs"/>
              </a:rPr>
              <a:t>berbasis sains</a:t>
            </a:r>
            <a:endParaRPr lang="en-AU" sz="1100"/>
          </a:p>
        </xdr:txBody>
      </xdr:sp>
      <xdr:sp macro="" textlink="">
        <xdr:nvSpPr>
          <xdr:cNvPr id="337" name="TextBox 336">
            <a:extLst>
              <a:ext uri="{FF2B5EF4-FFF2-40B4-BE49-F238E27FC236}">
                <a16:creationId xmlns:a16="http://schemas.microsoft.com/office/drawing/2014/main" id="{00000000-0008-0000-0800-000051010000}"/>
              </a:ext>
            </a:extLst>
          </xdr:cNvPr>
          <xdr:cNvSpPr txBox="1"/>
        </xdr:nvSpPr>
        <xdr:spPr>
          <a:xfrm rot="18487861">
            <a:off x="7271622" y="4536995"/>
            <a:ext cx="1485327" cy="266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Melestarikan</a:t>
            </a:r>
            <a:r>
              <a:rPr lang="en-AU" sz="1100" baseline="0">
                <a:solidFill>
                  <a:schemeClr val="dk1"/>
                </a:solidFill>
                <a:effectLst/>
                <a:latin typeface="+mn-lt"/>
                <a:ea typeface="+mn-ea"/>
                <a:cs typeface="+mn-cs"/>
              </a:rPr>
              <a:t> ekosistem</a:t>
            </a:r>
            <a:endParaRPr lang="en-US">
              <a:effectLst/>
            </a:endParaRPr>
          </a:p>
        </xdr:txBody>
      </xdr:sp>
      <xdr:sp macro="" textlink="">
        <xdr:nvSpPr>
          <xdr:cNvPr id="339" name="TextBox 338">
            <a:extLst>
              <a:ext uri="{FF2B5EF4-FFF2-40B4-BE49-F238E27FC236}">
                <a16:creationId xmlns:a16="http://schemas.microsoft.com/office/drawing/2014/main" id="{00000000-0008-0000-0800-000053010000}"/>
              </a:ext>
            </a:extLst>
          </xdr:cNvPr>
          <xdr:cNvSpPr txBox="1"/>
        </xdr:nvSpPr>
        <xdr:spPr>
          <a:xfrm rot="549496">
            <a:off x="6872403" y="3368936"/>
            <a:ext cx="1221275"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solidFill>
                  <a:schemeClr val="dk1"/>
                </a:solidFill>
                <a:effectLst/>
                <a:latin typeface="+mn-lt"/>
                <a:ea typeface="+mn-ea"/>
                <a:cs typeface="+mn-cs"/>
              </a:rPr>
              <a:t>Perlindungan sosial</a:t>
            </a:r>
            <a:endParaRPr lang="en-US">
              <a:effectLst/>
            </a:endParaRPr>
          </a:p>
        </xdr:txBody>
      </xdr:sp>
      <xdr:sp macro="" textlink="">
        <xdr:nvSpPr>
          <xdr:cNvPr id="340" name="TextBox 339">
            <a:extLst>
              <a:ext uri="{FF2B5EF4-FFF2-40B4-BE49-F238E27FC236}">
                <a16:creationId xmlns:a16="http://schemas.microsoft.com/office/drawing/2014/main" id="{00000000-0008-0000-0800-000054010000}"/>
              </a:ext>
            </a:extLst>
          </xdr:cNvPr>
          <xdr:cNvSpPr txBox="1"/>
        </xdr:nvSpPr>
        <xdr:spPr>
          <a:xfrm rot="1736854">
            <a:off x="6995692" y="2937256"/>
            <a:ext cx="1313873"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Desain yang inklusif</a:t>
            </a:r>
            <a:endParaRPr lang="en-US">
              <a:effectLst/>
            </a:endParaRPr>
          </a:p>
        </xdr:txBody>
      </xdr:sp>
      <xdr:sp macro="" textlink="">
        <xdr:nvSpPr>
          <xdr:cNvPr id="341" name="TextBox 340">
            <a:extLst>
              <a:ext uri="{FF2B5EF4-FFF2-40B4-BE49-F238E27FC236}">
                <a16:creationId xmlns:a16="http://schemas.microsoft.com/office/drawing/2014/main" id="{00000000-0008-0000-0800-000055010000}"/>
              </a:ext>
            </a:extLst>
          </xdr:cNvPr>
          <xdr:cNvSpPr txBox="1"/>
        </xdr:nvSpPr>
        <xdr:spPr>
          <a:xfrm rot="3008672">
            <a:off x="7226915" y="2666403"/>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Kesetaraan masyarakat</a:t>
            </a:r>
            <a:endParaRPr lang="en-US">
              <a:effectLst/>
            </a:endParaRPr>
          </a:p>
        </xdr:txBody>
      </xdr:sp>
      <xdr:sp macro="" textlink="">
        <xdr:nvSpPr>
          <xdr:cNvPr id="342" name="TextBox 341">
            <a:extLst>
              <a:ext uri="{FF2B5EF4-FFF2-40B4-BE49-F238E27FC236}">
                <a16:creationId xmlns:a16="http://schemas.microsoft.com/office/drawing/2014/main" id="{00000000-0008-0000-0800-000056010000}"/>
              </a:ext>
            </a:extLst>
          </xdr:cNvPr>
          <xdr:cNvSpPr txBox="1"/>
        </xdr:nvSpPr>
        <xdr:spPr>
          <a:xfrm rot="4060477">
            <a:off x="7588374" y="2337950"/>
            <a:ext cx="1562242" cy="425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Menggunakan pengetahuan terbaik</a:t>
            </a:r>
            <a:endParaRPr lang="en-US">
              <a:effectLst/>
            </a:endParaRPr>
          </a:p>
        </xdr:txBody>
      </xdr:sp>
      <xdr:sp macro="" textlink="">
        <xdr:nvSpPr>
          <xdr:cNvPr id="343" name="TextBox 342">
            <a:extLst>
              <a:ext uri="{FF2B5EF4-FFF2-40B4-BE49-F238E27FC236}">
                <a16:creationId xmlns:a16="http://schemas.microsoft.com/office/drawing/2014/main" id="{00000000-0008-0000-0800-000057010000}"/>
              </a:ext>
            </a:extLst>
          </xdr:cNvPr>
          <xdr:cNvSpPr txBox="1"/>
        </xdr:nvSpPr>
        <xdr:spPr>
          <a:xfrm rot="5400000">
            <a:off x="8068227" y="2341389"/>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solidFill>
                  <a:schemeClr val="dk1"/>
                </a:solidFill>
                <a:effectLst/>
                <a:latin typeface="+mn-lt"/>
                <a:ea typeface="+mn-ea"/>
                <a:cs typeface="+mn-cs"/>
              </a:rPr>
              <a:t>Menggabungkan LEK</a:t>
            </a:r>
            <a:endParaRPr lang="en-US">
              <a:effectLst/>
            </a:endParaRPr>
          </a:p>
        </xdr:txBody>
      </xdr:sp>
      <xdr:sp macro="" textlink="">
        <xdr:nvSpPr>
          <xdr:cNvPr id="344" name="TextBox 343">
            <a:extLst>
              <a:ext uri="{FF2B5EF4-FFF2-40B4-BE49-F238E27FC236}">
                <a16:creationId xmlns:a16="http://schemas.microsoft.com/office/drawing/2014/main" id="{00000000-0008-0000-0800-000058010000}"/>
              </a:ext>
            </a:extLst>
          </xdr:cNvPr>
          <xdr:cNvSpPr txBox="1"/>
        </xdr:nvSpPr>
        <xdr:spPr>
          <a:xfrm rot="17499714">
            <a:off x="8484994" y="2462687"/>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AU" sz="1100">
                <a:solidFill>
                  <a:schemeClr val="dk1"/>
                </a:solidFill>
                <a:effectLst/>
                <a:latin typeface="+mn-lt"/>
                <a:ea typeface="+mn-ea"/>
                <a:cs typeface="+mn-cs"/>
              </a:rPr>
              <a:t>Manajemen adaptif</a:t>
            </a:r>
            <a:endParaRPr lang="en-US">
              <a:effectLst/>
            </a:endParaRPr>
          </a:p>
        </xdr:txBody>
      </xdr:sp>
      <xdr:sp macro="" textlink="">
        <xdr:nvSpPr>
          <xdr:cNvPr id="345" name="TextBox 344">
            <a:extLst>
              <a:ext uri="{FF2B5EF4-FFF2-40B4-BE49-F238E27FC236}">
                <a16:creationId xmlns:a16="http://schemas.microsoft.com/office/drawing/2014/main" id="{00000000-0008-0000-0800-000059010000}"/>
              </a:ext>
            </a:extLst>
          </xdr:cNvPr>
          <xdr:cNvSpPr txBox="1"/>
        </xdr:nvSpPr>
        <xdr:spPr>
          <a:xfrm rot="18724282">
            <a:off x="8855114" y="2594752"/>
            <a:ext cx="1563250" cy="422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solidFill>
                  <a:schemeClr val="dk1"/>
                </a:solidFill>
                <a:effectLst/>
                <a:latin typeface="+mn-lt"/>
                <a:ea typeface="+mn-ea"/>
                <a:cs typeface="+mn-cs"/>
              </a:rPr>
              <a:t>Didesain untuk konteks</a:t>
            </a:r>
            <a:r>
              <a:rPr lang="en-AU" sz="1100">
                <a:solidFill>
                  <a:schemeClr val="dk1"/>
                </a:solidFill>
                <a:effectLst/>
                <a:latin typeface="+mn-lt"/>
                <a:ea typeface="+mn-ea"/>
                <a:cs typeface="+mn-cs"/>
              </a:rPr>
              <a:t>lokal</a:t>
            </a:r>
            <a:endParaRPr lang="en-US">
              <a:effectLst/>
            </a:endParaRPr>
          </a:p>
        </xdr:txBody>
      </xdr:sp>
      <xdr:sp macro="" textlink="">
        <xdr:nvSpPr>
          <xdr:cNvPr id="347" name="TextBox 346">
            <a:extLst>
              <a:ext uri="{FF2B5EF4-FFF2-40B4-BE49-F238E27FC236}">
                <a16:creationId xmlns:a16="http://schemas.microsoft.com/office/drawing/2014/main" id="{00000000-0008-0000-0800-00005B010000}"/>
              </a:ext>
            </a:extLst>
          </xdr:cNvPr>
          <xdr:cNvSpPr txBox="1"/>
        </xdr:nvSpPr>
        <xdr:spPr>
          <a:xfrm rot="19805672">
            <a:off x="9069711" y="2992977"/>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solidFill>
                  <a:schemeClr val="dk1"/>
                </a:solidFill>
                <a:effectLst/>
                <a:latin typeface="+mn-lt"/>
                <a:ea typeface="+mn-ea"/>
                <a:cs typeface="+mn-cs"/>
              </a:rPr>
              <a:t>Kemitraan lokal</a:t>
            </a:r>
            <a:endParaRPr lang="en-US">
              <a:effectLst/>
            </a:endParaRPr>
          </a:p>
        </xdr:txBody>
      </xdr:sp>
      <xdr:sp macro="" textlink="">
        <xdr:nvSpPr>
          <xdr:cNvPr id="348" name="TextBox 347">
            <a:extLst>
              <a:ext uri="{FF2B5EF4-FFF2-40B4-BE49-F238E27FC236}">
                <a16:creationId xmlns:a16="http://schemas.microsoft.com/office/drawing/2014/main" id="{00000000-0008-0000-0800-00005C010000}"/>
              </a:ext>
            </a:extLst>
          </xdr:cNvPr>
          <xdr:cNvSpPr txBox="1"/>
        </xdr:nvSpPr>
        <xdr:spPr>
          <a:xfrm rot="20936511">
            <a:off x="9137159" y="3396672"/>
            <a:ext cx="1629153"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solidFill>
                  <a:schemeClr val="dk1"/>
                </a:solidFill>
                <a:effectLst/>
                <a:latin typeface="+mn-lt"/>
                <a:ea typeface="+mn-ea"/>
                <a:cs typeface="+mn-cs"/>
              </a:rPr>
              <a:t>Terlibat dengan kebijakan</a:t>
            </a:r>
            <a:endParaRPr lang="en-US">
              <a:effectLst/>
            </a:endParaRPr>
          </a:p>
        </xdr:txBody>
      </xdr:sp>
      <xdr:sp macro="" textlink="">
        <xdr:nvSpPr>
          <xdr:cNvPr id="349" name="TextBox 348">
            <a:extLst>
              <a:ext uri="{FF2B5EF4-FFF2-40B4-BE49-F238E27FC236}">
                <a16:creationId xmlns:a16="http://schemas.microsoft.com/office/drawing/2014/main" id="{00000000-0008-0000-0800-00005D010000}"/>
              </a:ext>
            </a:extLst>
          </xdr:cNvPr>
          <xdr:cNvSpPr txBox="1"/>
        </xdr:nvSpPr>
        <xdr:spPr>
          <a:xfrm rot="692118">
            <a:off x="9211227" y="3818738"/>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chemeClr val="dk1"/>
                </a:solidFill>
                <a:effectLst/>
                <a:latin typeface="+mn-lt"/>
                <a:ea typeface="+mn-ea"/>
                <a:cs typeface="+mn-cs"/>
              </a:rPr>
              <a:t>Integritas pendanaan</a:t>
            </a:r>
            <a:endParaRPr lang="en-US">
              <a:effectLst/>
            </a:endParaRPr>
          </a:p>
        </xdr:txBody>
      </xdr:sp>
      <xdr:sp macro="" textlink="">
        <xdr:nvSpPr>
          <xdr:cNvPr id="350" name="TextBox 349">
            <a:extLst>
              <a:ext uri="{FF2B5EF4-FFF2-40B4-BE49-F238E27FC236}">
                <a16:creationId xmlns:a16="http://schemas.microsoft.com/office/drawing/2014/main" id="{00000000-0008-0000-0800-00005E010000}"/>
              </a:ext>
            </a:extLst>
          </xdr:cNvPr>
          <xdr:cNvSpPr txBox="1"/>
        </xdr:nvSpPr>
        <xdr:spPr>
          <a:xfrm rot="1803384">
            <a:off x="9060384" y="4165523"/>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chemeClr val="dk1"/>
                </a:solidFill>
                <a:effectLst/>
                <a:latin typeface="+mn-lt"/>
                <a:ea typeface="+mn-ea"/>
                <a:cs typeface="+mn-cs"/>
              </a:rPr>
              <a:t>Transparansi keuangan</a:t>
            </a:r>
            <a:endParaRPr lang="en-US">
              <a:effectLst/>
            </a:endParaRPr>
          </a:p>
        </xdr:txBody>
      </xdr:sp>
      <xdr:sp macro="" textlink="">
        <xdr:nvSpPr>
          <xdr:cNvPr id="351" name="TextBox 350">
            <a:extLst>
              <a:ext uri="{FF2B5EF4-FFF2-40B4-BE49-F238E27FC236}">
                <a16:creationId xmlns:a16="http://schemas.microsoft.com/office/drawing/2014/main" id="{00000000-0008-0000-0800-00005F010000}"/>
              </a:ext>
            </a:extLst>
          </xdr:cNvPr>
          <xdr:cNvSpPr txBox="1"/>
        </xdr:nvSpPr>
        <xdr:spPr>
          <a:xfrm rot="3008532">
            <a:off x="8824010" y="4473432"/>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chemeClr val="dk1"/>
                </a:solidFill>
                <a:effectLst/>
                <a:latin typeface="+mn-lt"/>
                <a:ea typeface="+mn-ea"/>
                <a:cs typeface="+mn-cs"/>
              </a:rPr>
              <a:t>Perjanjian yang adil </a:t>
            </a:r>
            <a:endParaRPr lang="en-US">
              <a:effectLst/>
            </a:endParaRPr>
          </a:p>
        </xdr:txBody>
      </xdr:sp>
      <xdr:sp macro="" textlink="">
        <xdr:nvSpPr>
          <xdr:cNvPr id="352" name="TextBox 351">
            <a:extLst>
              <a:ext uri="{FF2B5EF4-FFF2-40B4-BE49-F238E27FC236}">
                <a16:creationId xmlns:a16="http://schemas.microsoft.com/office/drawing/2014/main" id="{00000000-0008-0000-0800-000060010000}"/>
              </a:ext>
            </a:extLst>
          </xdr:cNvPr>
          <xdr:cNvSpPr txBox="1"/>
        </xdr:nvSpPr>
        <xdr:spPr>
          <a:xfrm rot="4103888">
            <a:off x="8486553" y="4695812"/>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a:solidFill>
                  <a:schemeClr val="dk1"/>
                </a:solidFill>
                <a:effectLst/>
                <a:latin typeface="+mn-lt"/>
                <a:ea typeface="+mn-ea"/>
                <a:cs typeface="+mn-cs"/>
              </a:rPr>
              <a:t>Daya tahan proyek</a:t>
            </a:r>
            <a:endParaRPr lang="en-US">
              <a:effectLst/>
            </a:endParaRPr>
          </a:p>
        </xdr:txBody>
      </xdr:sp>
      <xdr:sp macro="" textlink="">
        <xdr:nvSpPr>
          <xdr:cNvPr id="353" name="TextBox 352">
            <a:extLst>
              <a:ext uri="{FF2B5EF4-FFF2-40B4-BE49-F238E27FC236}">
                <a16:creationId xmlns:a16="http://schemas.microsoft.com/office/drawing/2014/main" id="{00000000-0008-0000-0800-000061010000}"/>
              </a:ext>
            </a:extLst>
          </xdr:cNvPr>
          <xdr:cNvSpPr txBox="1"/>
        </xdr:nvSpPr>
        <xdr:spPr>
          <a:xfrm rot="5400000">
            <a:off x="8032463" y="4793784"/>
            <a:ext cx="1563250"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AU" sz="1100" baseline="0">
                <a:solidFill>
                  <a:schemeClr val="dk1"/>
                </a:solidFill>
                <a:effectLst/>
                <a:latin typeface="+mn-lt"/>
                <a:ea typeface="+mn-ea"/>
                <a:cs typeface="+mn-cs"/>
              </a:rPr>
              <a:t>Penilaian risiko</a:t>
            </a:r>
            <a:endParaRPr lang="en-US">
              <a:effectLst/>
            </a:endParaRPr>
          </a:p>
        </xdr:txBody>
      </xdr:sp>
      <xdr:sp macro="" textlink="">
        <xdr:nvSpPr>
          <xdr:cNvPr id="354" name="TextBox 353">
            <a:extLst>
              <a:ext uri="{FF2B5EF4-FFF2-40B4-BE49-F238E27FC236}">
                <a16:creationId xmlns:a16="http://schemas.microsoft.com/office/drawing/2014/main" id="{00000000-0008-0000-0800-000062010000}"/>
              </a:ext>
            </a:extLst>
          </xdr:cNvPr>
          <xdr:cNvSpPr txBox="1"/>
        </xdr:nvSpPr>
        <xdr:spPr>
          <a:xfrm rot="17495852">
            <a:off x="7640466" y="4801694"/>
            <a:ext cx="1336074" cy="260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aseline="0">
                <a:solidFill>
                  <a:schemeClr val="dk1"/>
                </a:solidFill>
                <a:effectLst/>
                <a:latin typeface="+mn-lt"/>
                <a:ea typeface="+mn-ea"/>
                <a:cs typeface="+mn-cs"/>
              </a:rPr>
              <a:t>Mitigasi risiko</a:t>
            </a:r>
            <a:endParaRPr lang="en-US">
              <a:effectLst/>
            </a:endParaRPr>
          </a:p>
        </xdr:txBody>
      </xdr:sp>
    </xdr:grpSp>
    <xdr:clientData/>
  </xdr:twoCellAnchor>
  <xdr:twoCellAnchor>
    <xdr:from>
      <xdr:col>3</xdr:col>
      <xdr:colOff>568427</xdr:colOff>
      <xdr:row>24</xdr:row>
      <xdr:rowOff>153629</xdr:rowOff>
    </xdr:from>
    <xdr:to>
      <xdr:col>10</xdr:col>
      <xdr:colOff>422752</xdr:colOff>
      <xdr:row>28</xdr:row>
      <xdr:rowOff>161482</xdr:rowOff>
    </xdr:to>
    <xdr:sp macro="" textlink="">
      <xdr:nvSpPr>
        <xdr:cNvPr id="4" name="TextBox 3">
          <a:extLst>
            <a:ext uri="{FF2B5EF4-FFF2-40B4-BE49-F238E27FC236}">
              <a16:creationId xmlns:a16="http://schemas.microsoft.com/office/drawing/2014/main" id="{DAFEDDA4-6893-48CE-BF2B-05B266B4FD47}"/>
            </a:ext>
          </a:extLst>
        </xdr:cNvPr>
        <xdr:cNvSpPr txBox="1"/>
      </xdr:nvSpPr>
      <xdr:spPr>
        <a:xfrm>
          <a:off x="8065524" y="6867218"/>
          <a:ext cx="5646139" cy="11907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Sumber</a:t>
          </a:r>
          <a:r>
            <a:rPr lang="en-AU" sz="1100"/>
            <a:t>: McDonald T., Jonson J. dan Dixon KW (eds) (2016) Standar Nasional untuk Praktik Restorasi Ekologi di Australia. Restorasi Ekologi S1: 1-340].</a:t>
          </a:r>
        </a:p>
        <a:p>
          <a:r>
            <a:rPr lang="en-AU" sz="1100" b="1">
              <a:solidFill>
                <a:schemeClr val="dk1"/>
              </a:solidFill>
              <a:effectLst/>
              <a:latin typeface="+mn-lt"/>
              <a:ea typeface="+mn-ea"/>
              <a:cs typeface="+mn-cs"/>
            </a:rPr>
            <a:t>Karya seni</a:t>
          </a:r>
          <a:r>
            <a:rPr lang="en-AU" sz="1100">
              <a:solidFill>
                <a:schemeClr val="dk1"/>
              </a:solidFill>
              <a:effectLst/>
              <a:latin typeface="+mn-lt"/>
              <a:ea typeface="+mn-ea"/>
              <a:cs typeface="+mn-cs"/>
            </a:rPr>
            <a:t>: Little Gecko Media.</a:t>
          </a:r>
          <a:r>
            <a:rPr lang="en-AU" sz="1100" baseline="0">
              <a:solidFill>
                <a:schemeClr val="dk1"/>
              </a:solidFill>
              <a:effectLst/>
              <a:latin typeface="+mn-lt"/>
              <a:ea typeface="+mn-ea"/>
              <a:cs typeface="+mn-cs"/>
            </a:rPr>
            <a:t> </a:t>
          </a:r>
          <a:r>
            <a:rPr lang="en-AU" sz="1100" b="1">
              <a:solidFill>
                <a:schemeClr val="dk1"/>
              </a:solidFill>
              <a:effectLst/>
              <a:latin typeface="+mn-lt"/>
              <a:ea typeface="+mn-ea"/>
              <a:cs typeface="+mn-cs"/>
            </a:rPr>
            <a:t>File Excel yang dirumuskan oleh </a:t>
          </a:r>
          <a:r>
            <a:rPr lang="en-AU" sz="1100">
              <a:solidFill>
                <a:schemeClr val="dk1"/>
              </a:solidFill>
              <a:effectLst/>
              <a:latin typeface="+mn-lt"/>
              <a:ea typeface="+mn-ea"/>
              <a:cs typeface="+mn-cs"/>
            </a:rPr>
            <a:t>Simone Pedrini.</a:t>
          </a:r>
          <a:br>
            <a:rPr lang="en-AU" sz="1100">
              <a:solidFill>
                <a:schemeClr val="dk1"/>
              </a:solidFill>
              <a:effectLst/>
              <a:latin typeface="+mn-lt"/>
              <a:ea typeface="+mn-ea"/>
              <a:cs typeface="+mn-cs"/>
            </a:rPr>
          </a:br>
          <a:r>
            <a:rPr lang="en-AU" sz="1100" b="1">
              <a:solidFill>
                <a:schemeClr val="dk1"/>
              </a:solidFill>
              <a:effectLst/>
              <a:latin typeface="+mn-lt"/>
              <a:ea typeface="+mn-ea"/>
              <a:cs typeface="+mn-cs"/>
            </a:rPr>
            <a:t>Dimodifikasi dengan izin </a:t>
          </a:r>
          <a:r>
            <a:rPr lang="en-AU" sz="1100">
              <a:solidFill>
                <a:schemeClr val="dk1"/>
              </a:solidFill>
              <a:effectLst/>
              <a:latin typeface="+mn-lt"/>
              <a:ea typeface="+mn-ea"/>
              <a:cs typeface="+mn-cs"/>
            </a:rPr>
            <a:t>untuk</a:t>
          </a:r>
          <a:r>
            <a:rPr lang="en-AU" sz="1100" baseline="0">
              <a:solidFill>
                <a:schemeClr val="dk1"/>
              </a:solidFill>
              <a:effectLst/>
              <a:latin typeface="+mn-lt"/>
              <a:ea typeface="+mn-ea"/>
              <a:cs typeface="+mn-cs"/>
            </a:rPr>
            <a:t> Prinsip-prinsip Karbon Biru Berkualitas Tinggi oleh Mark Beeston 2024</a:t>
          </a:r>
          <a:r>
            <a:rPr lang="en-AU" sz="1100">
              <a:solidFill>
                <a:schemeClr val="dk1"/>
              </a:solidFill>
              <a:effectLst/>
              <a:latin typeface="+mn-lt"/>
              <a:ea typeface="+mn-ea"/>
              <a:cs typeface="+mn-cs"/>
            </a:rPr>
            <a:t>  </a:t>
          </a:r>
          <a:endParaRPr lang="en-AU" sz="1100"/>
        </a:p>
      </xdr:txBody>
    </xdr:sp>
    <xdr:clientData/>
  </xdr:twoCellAnchor>
  <xdr:twoCellAnchor editAs="oneCell">
    <xdr:from>
      <xdr:col>0</xdr:col>
      <xdr:colOff>0</xdr:colOff>
      <xdr:row>32</xdr:row>
      <xdr:rowOff>0</xdr:rowOff>
    </xdr:from>
    <xdr:to>
      <xdr:col>10</xdr:col>
      <xdr:colOff>267493</xdr:colOff>
      <xdr:row>38</xdr:row>
      <xdr:rowOff>177397</xdr:rowOff>
    </xdr:to>
    <xdr:pic>
      <xdr:nvPicPr>
        <xdr:cNvPr id="2" name="Picture 1">
          <a:extLst>
            <a:ext uri="{FF2B5EF4-FFF2-40B4-BE49-F238E27FC236}">
              <a16:creationId xmlns:a16="http://schemas.microsoft.com/office/drawing/2014/main" id="{E13C70F7-1DCE-4409-8017-674925B999A8}"/>
            </a:ext>
          </a:extLst>
        </xdr:cNvPr>
        <xdr:cNvPicPr>
          <a:picLocks noChangeAspect="1"/>
        </xdr:cNvPicPr>
      </xdr:nvPicPr>
      <xdr:blipFill>
        <a:blip xmlns:r="http://schemas.openxmlformats.org/officeDocument/2006/relationships" r:embed="rId1"/>
        <a:stretch>
          <a:fillRect/>
        </a:stretch>
      </xdr:blipFill>
      <xdr:spPr>
        <a:xfrm>
          <a:off x="0" y="8908406"/>
          <a:ext cx="13510464" cy="12909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10</xdr:row>
      <xdr:rowOff>188595</xdr:rowOff>
    </xdr:from>
    <xdr:to>
      <xdr:col>14</xdr:col>
      <xdr:colOff>337185</xdr:colOff>
      <xdr:row>24</xdr:row>
      <xdr:rowOff>66675</xdr:rowOff>
    </xdr:to>
    <xdr:sp macro="" textlink="">
      <xdr:nvSpPr>
        <xdr:cNvPr id="167" name="TextBox 166">
          <a:extLst>
            <a:ext uri="{FF2B5EF4-FFF2-40B4-BE49-F238E27FC236}">
              <a16:creationId xmlns:a16="http://schemas.microsoft.com/office/drawing/2014/main" id="{00000000-0008-0000-0900-0000A7000000}"/>
            </a:ext>
          </a:extLst>
        </xdr:cNvPr>
        <xdr:cNvSpPr txBox="1"/>
      </xdr:nvSpPr>
      <xdr:spPr>
        <a:xfrm>
          <a:off x="2981325" y="2093595"/>
          <a:ext cx="5947410" cy="2545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Sub Wheel()</a:t>
          </a:r>
        </a:p>
        <a:p>
          <a:endParaRPr lang="en-AU" sz="1100"/>
        </a:p>
        <a:p>
          <a:endParaRPr lang="en-AU" sz="1100"/>
        </a:p>
        <a:p>
          <a:r>
            <a:rPr lang="en-AU" sz="1100"/>
            <a:t>For i = 1 To 90</a:t>
          </a:r>
        </a:p>
        <a:p>
          <a:r>
            <a:rPr lang="en-AU" sz="1100"/>
            <a:t>Range("actReg").Value = Range("Macro!A" &amp; i).Value</a:t>
          </a:r>
        </a:p>
        <a:p>
          <a:r>
            <a:rPr lang="en-AU" sz="1100"/>
            <a:t>ActiveSheet.Shapes(Range("actReg").Value).Select</a:t>
          </a:r>
        </a:p>
        <a:p>
          <a:r>
            <a:rPr lang="en-AU" sz="1100"/>
            <a:t>Selection.ShapeRange.Fill.ForeColor.RGB = Range(Range("actRegCode").Value).Interior.Color</a:t>
          </a:r>
        </a:p>
        <a:p>
          <a:endParaRPr lang="en-AU" sz="1100"/>
        </a:p>
        <a:p>
          <a:r>
            <a:rPr lang="en-AU" sz="1100"/>
            <a:t>Next i</a:t>
          </a:r>
        </a:p>
        <a:p>
          <a:endParaRPr lang="en-AU" sz="1100"/>
        </a:p>
        <a:p>
          <a:r>
            <a:rPr lang="en-AU" sz="1100"/>
            <a:t>Range("A5").Select</a:t>
          </a:r>
        </a:p>
        <a:p>
          <a:endParaRPr lang="en-AU" sz="1100"/>
        </a:p>
        <a:p>
          <a:endParaRPr lang="en-AU" sz="1100"/>
        </a:p>
        <a:p>
          <a:r>
            <a:rPr lang="en-AU" sz="1100"/>
            <a:t>End Sub</a:t>
          </a:r>
          <a:endParaRPr lang="en-AU" sz="1100" baseline="0"/>
        </a:p>
      </xdr:txBody>
    </xdr:sp>
    <xdr:clientData/>
  </xdr:twoCellAnchor>
</xdr:wsDr>
</file>

<file path=xl/persons/person.xml><?xml version="1.0" encoding="utf-8"?>
<personList xmlns="http://schemas.microsoft.com/office/spreadsheetml/2018/threadedcomments" xmlns:x="http://schemas.openxmlformats.org/spreadsheetml/2006/main">
  <person displayName="Omar Davis" id="{B7B99190-BDD4-4C60-84F5-1A660F26CF1C}" userId="odavis@conservation.org" providerId="PeoplePicker"/>
  <person displayName="Susan Lusiana" id="{A3D6F7B7-EE52-4A03-AE24-2B76CA3E91F7}" userId="S::slusiana@conservation.org::0527324f-a490-4db0-9b81-9a6c73639bb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4-12-09T12:19:32.92" personId="{A3D6F7B7-EE52-4A03-AE24-2B76CA3E91F7}" id="{622B6861-D894-40B4-B891-F12A1306B695}">
    <text xml:space="preserve">@Omar Davis , can u share the original (english) text so i can compare it </text>
    <mentions>
      <mention mentionpersonId="{B7B99190-BDD4-4C60-84F5-1A660F26CF1C}" mentionId="{0537C8C1-6EF8-4117-ADC7-7C79D27EF776}" startIndex="0" length="11"/>
    </mentions>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oceanriskalliance.org/resource/launching-the-high-quality-blue-carbon-practitioners-guide/"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9/04/relationships/documenttask" Target="../documenttasks/documenttask1.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trlProp" Target="../ctrlProps/ctrlProp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1C021-ECA7-411C-9C80-2F0C095B60EA}">
  <dimension ref="B2:L49"/>
  <sheetViews>
    <sheetView tabSelected="1" workbookViewId="0">
      <selection activeCell="A2" sqref="A2"/>
    </sheetView>
  </sheetViews>
  <sheetFormatPr baseColWidth="10" defaultColWidth="8.83203125" defaultRowHeight="15" x14ac:dyDescent="0.2"/>
  <sheetData>
    <row r="2" spans="2:12" ht="19" x14ac:dyDescent="0.25">
      <c r="B2" s="67" t="s">
        <v>119</v>
      </c>
    </row>
    <row r="3" spans="2:12" ht="19" x14ac:dyDescent="0.25">
      <c r="B3" s="68" t="s">
        <v>120</v>
      </c>
    </row>
    <row r="5" spans="2:12" x14ac:dyDescent="0.2">
      <c r="B5" t="s">
        <v>121</v>
      </c>
    </row>
    <row r="6" spans="2:12" x14ac:dyDescent="0.2">
      <c r="B6" t="s">
        <v>122</v>
      </c>
    </row>
    <row r="7" spans="2:12" x14ac:dyDescent="0.2">
      <c r="B7" t="s">
        <v>123</v>
      </c>
      <c r="L7" s="167"/>
    </row>
    <row r="8" spans="2:12" x14ac:dyDescent="0.2">
      <c r="B8" t="s">
        <v>124</v>
      </c>
    </row>
    <row r="9" spans="2:12" x14ac:dyDescent="0.2">
      <c r="B9" t="s">
        <v>125</v>
      </c>
    </row>
    <row r="10" spans="2:12" x14ac:dyDescent="0.2">
      <c r="B10" s="167" t="s">
        <v>109</v>
      </c>
    </row>
    <row r="11" spans="2:12" x14ac:dyDescent="0.2">
      <c r="B11" t="s">
        <v>126</v>
      </c>
    </row>
    <row r="49" spans="2:2" x14ac:dyDescent="0.2">
      <c r="B49" t="s">
        <v>127</v>
      </c>
    </row>
  </sheetData>
  <hyperlinks>
    <hyperlink ref="B10" r:id="rId1" xr:uid="{00959602-67FB-4C4C-BEE6-DAB102BAAA5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1E285-8DB5-4454-B4CD-1E00A8DC82CC}">
  <dimension ref="A1:L70"/>
  <sheetViews>
    <sheetView topLeftCell="A37" zoomScale="65" zoomScaleNormal="65" workbookViewId="0">
      <selection activeCell="H49" sqref="H49"/>
    </sheetView>
  </sheetViews>
  <sheetFormatPr baseColWidth="10" defaultColWidth="8.83203125" defaultRowHeight="15" x14ac:dyDescent="0.2"/>
  <cols>
    <col min="1" max="1" width="16.83203125" customWidth="1"/>
    <col min="2" max="6" width="40.83203125" customWidth="1"/>
    <col min="7" max="7" width="8.6640625" customWidth="1"/>
    <col min="8" max="11" width="40.83203125" customWidth="1"/>
  </cols>
  <sheetData>
    <row r="1" spans="1:12" ht="16" x14ac:dyDescent="0.2">
      <c r="A1" s="28"/>
      <c r="B1" s="28"/>
      <c r="C1" s="28"/>
      <c r="D1" s="28"/>
      <c r="E1" s="28"/>
      <c r="F1" s="28"/>
      <c r="G1" s="28"/>
      <c r="H1" s="28"/>
      <c r="I1" s="28"/>
      <c r="J1" s="28"/>
      <c r="K1" s="28"/>
      <c r="L1" s="28"/>
    </row>
    <row r="2" spans="1:12" ht="19" x14ac:dyDescent="0.25">
      <c r="A2" s="67" t="s">
        <v>128</v>
      </c>
      <c r="B2" s="28"/>
      <c r="C2" s="28"/>
      <c r="D2" s="28"/>
      <c r="E2" s="28"/>
      <c r="F2" s="28"/>
      <c r="G2" s="28"/>
      <c r="H2" s="28"/>
      <c r="I2" s="28"/>
      <c r="J2" s="28"/>
      <c r="K2" s="28"/>
      <c r="L2" s="28"/>
    </row>
    <row r="3" spans="1:12" ht="16" x14ac:dyDescent="0.2">
      <c r="A3" s="28"/>
      <c r="B3" s="28"/>
      <c r="C3" s="28"/>
      <c r="D3" s="28"/>
      <c r="E3" s="28"/>
      <c r="F3" s="28"/>
      <c r="G3" s="28"/>
      <c r="H3" s="28"/>
      <c r="I3" s="28"/>
      <c r="J3" s="28"/>
      <c r="K3" s="28"/>
      <c r="L3" s="28"/>
    </row>
    <row r="4" spans="1:12" ht="19" x14ac:dyDescent="0.25">
      <c r="A4" s="68" t="s">
        <v>129</v>
      </c>
      <c r="B4" s="28"/>
      <c r="C4" s="28"/>
      <c r="D4" s="28"/>
      <c r="E4" s="28"/>
      <c r="F4" s="28"/>
      <c r="G4" s="28"/>
      <c r="H4" s="28"/>
      <c r="I4" s="28"/>
      <c r="J4" s="28"/>
      <c r="K4" s="28"/>
      <c r="L4" s="28"/>
    </row>
    <row r="5" spans="1:12" s="20" customFormat="1" ht="16" x14ac:dyDescent="0.2">
      <c r="A5" s="28"/>
      <c r="B5" s="28"/>
      <c r="C5" s="28"/>
      <c r="D5" s="28"/>
      <c r="E5" s="28"/>
      <c r="F5" s="28"/>
      <c r="G5" s="28"/>
      <c r="H5" s="28"/>
      <c r="I5" s="28"/>
      <c r="J5" s="28"/>
      <c r="K5" s="28"/>
      <c r="L5" s="28"/>
    </row>
    <row r="6" spans="1:12" ht="20" thickBot="1" x14ac:dyDescent="0.3">
      <c r="A6" s="176" t="s">
        <v>129</v>
      </c>
      <c r="B6" s="177"/>
      <c r="C6" s="177"/>
      <c r="D6" s="177"/>
      <c r="E6" s="177"/>
      <c r="F6" s="177"/>
      <c r="G6" s="177"/>
      <c r="H6" s="28"/>
      <c r="I6" s="28"/>
      <c r="J6" s="28"/>
      <c r="K6" s="28"/>
      <c r="L6" s="28"/>
    </row>
    <row r="7" spans="1:12" s="20" customFormat="1" ht="170" x14ac:dyDescent="0.2">
      <c r="A7" s="117" t="s">
        <v>130</v>
      </c>
      <c r="B7" s="33" t="s">
        <v>131</v>
      </c>
      <c r="C7" s="33" t="s">
        <v>132</v>
      </c>
      <c r="D7" s="33" t="s">
        <v>133</v>
      </c>
      <c r="E7" s="33" t="s">
        <v>134</v>
      </c>
      <c r="F7" s="33" t="s">
        <v>135</v>
      </c>
      <c r="G7" s="29"/>
      <c r="H7" s="35"/>
      <c r="I7" s="28"/>
      <c r="J7" s="28"/>
      <c r="K7" s="28"/>
      <c r="L7" s="28"/>
    </row>
    <row r="8" spans="1:12" ht="17" thickBot="1" x14ac:dyDescent="0.25">
      <c r="A8" s="30" t="s">
        <v>136</v>
      </c>
      <c r="B8" s="31"/>
      <c r="C8" s="31"/>
      <c r="D8" s="31"/>
      <c r="E8" s="31"/>
      <c r="F8" s="31"/>
      <c r="G8" s="32"/>
      <c r="H8" s="28"/>
      <c r="I8" s="28"/>
      <c r="J8" s="28"/>
      <c r="K8" s="28"/>
      <c r="L8" s="28"/>
    </row>
    <row r="9" spans="1:12" s="20" customFormat="1" ht="16" x14ac:dyDescent="0.2">
      <c r="A9" s="28"/>
      <c r="B9" s="28"/>
      <c r="C9" s="28"/>
      <c r="D9" s="28"/>
      <c r="E9" s="28"/>
      <c r="F9" s="28"/>
      <c r="G9" s="28"/>
      <c r="H9" s="28"/>
      <c r="I9" s="28"/>
      <c r="J9" s="28"/>
      <c r="K9" s="28"/>
      <c r="L9" s="28"/>
    </row>
    <row r="10" spans="1:12" ht="20" thickBot="1" x14ac:dyDescent="0.3">
      <c r="A10" s="176" t="s">
        <v>129</v>
      </c>
      <c r="B10" s="177"/>
      <c r="C10" s="177"/>
      <c r="D10" s="177"/>
      <c r="E10" s="177"/>
      <c r="F10" s="177"/>
      <c r="G10" s="177"/>
      <c r="H10" s="28"/>
      <c r="I10" s="28"/>
      <c r="J10" s="28"/>
      <c r="K10" s="28"/>
      <c r="L10" s="28"/>
    </row>
    <row r="11" spans="1:12" s="69" customFormat="1" ht="153" x14ac:dyDescent="0.2">
      <c r="A11" s="117" t="s">
        <v>130</v>
      </c>
      <c r="B11" s="34" t="s">
        <v>137</v>
      </c>
      <c r="C11" s="34" t="s">
        <v>138</v>
      </c>
      <c r="D11" s="34" t="s">
        <v>139</v>
      </c>
      <c r="E11" s="34" t="s">
        <v>140</v>
      </c>
      <c r="F11" s="34" t="s">
        <v>141</v>
      </c>
      <c r="G11" s="29"/>
      <c r="H11" s="72"/>
      <c r="I11" s="35"/>
      <c r="J11" s="28"/>
      <c r="K11" s="28"/>
      <c r="L11" s="28"/>
    </row>
    <row r="12" spans="1:12" s="20" customFormat="1" ht="17" thickBot="1" x14ac:dyDescent="0.25">
      <c r="A12" s="30" t="s">
        <v>136</v>
      </c>
      <c r="B12" s="73"/>
      <c r="C12" s="36"/>
      <c r="D12" s="36"/>
      <c r="E12" s="36"/>
      <c r="F12" s="36"/>
      <c r="G12" s="37"/>
      <c r="H12" s="28"/>
      <c r="I12" s="70"/>
      <c r="J12" s="28"/>
      <c r="K12" s="28"/>
      <c r="L12" s="28"/>
    </row>
    <row r="13" spans="1:12" ht="16" x14ac:dyDescent="0.2">
      <c r="A13" s="28"/>
      <c r="B13" s="38"/>
      <c r="C13" s="38"/>
      <c r="D13" s="38"/>
      <c r="E13" s="38"/>
      <c r="F13" s="38"/>
      <c r="G13" s="28"/>
      <c r="H13" s="28"/>
      <c r="I13" s="70"/>
      <c r="J13" s="28"/>
      <c r="K13" s="28"/>
      <c r="L13" s="28"/>
    </row>
    <row r="14" spans="1:12" s="20" customFormat="1" ht="20" thickBot="1" x14ac:dyDescent="0.3">
      <c r="A14" s="176">
        <v>1.1000000000000001</v>
      </c>
      <c r="B14" s="177"/>
      <c r="C14" s="177"/>
      <c r="D14" s="177"/>
      <c r="E14" s="177"/>
      <c r="F14" s="177"/>
      <c r="G14" s="177"/>
      <c r="H14" s="28"/>
      <c r="I14" s="70"/>
      <c r="J14" s="28"/>
      <c r="K14" s="28"/>
      <c r="L14" s="28"/>
    </row>
    <row r="15" spans="1:12" ht="153" x14ac:dyDescent="0.2">
      <c r="A15" s="117" t="s">
        <v>130</v>
      </c>
      <c r="B15" s="33" t="s">
        <v>142</v>
      </c>
      <c r="C15" s="33" t="s">
        <v>143</v>
      </c>
      <c r="D15" s="33" t="s">
        <v>144</v>
      </c>
      <c r="E15" s="33" t="s">
        <v>145</v>
      </c>
      <c r="F15" s="33" t="s">
        <v>146</v>
      </c>
      <c r="G15" s="29"/>
      <c r="H15" s="89"/>
      <c r="I15" s="70"/>
      <c r="J15" s="28"/>
      <c r="K15" s="28"/>
      <c r="L15" s="28"/>
    </row>
    <row r="16" spans="1:12" s="20" customFormat="1" ht="17" thickBot="1" x14ac:dyDescent="0.25">
      <c r="A16" s="30" t="s">
        <v>136</v>
      </c>
      <c r="B16" s="73"/>
      <c r="C16" s="36"/>
      <c r="D16" s="36"/>
      <c r="E16" s="36"/>
      <c r="F16" s="36"/>
      <c r="G16" s="37"/>
      <c r="H16" s="28"/>
      <c r="I16" s="70"/>
      <c r="J16" s="28"/>
      <c r="K16" s="28"/>
      <c r="L16" s="28"/>
    </row>
    <row r="17" spans="1:12" ht="16" x14ac:dyDescent="0.2">
      <c r="A17" s="28"/>
      <c r="B17" s="38"/>
      <c r="C17" s="38"/>
      <c r="D17" s="38"/>
      <c r="E17" s="38"/>
      <c r="F17" s="38"/>
      <c r="G17" s="28"/>
      <c r="H17" s="28"/>
      <c r="I17" s="70"/>
      <c r="J17" s="28"/>
      <c r="K17" s="28"/>
      <c r="L17" s="28"/>
    </row>
    <row r="18" spans="1:12" ht="16" x14ac:dyDescent="0.2">
      <c r="A18" s="39"/>
      <c r="B18" s="39"/>
      <c r="C18" s="39"/>
      <c r="D18" s="39"/>
      <c r="E18" s="39"/>
      <c r="F18" s="39"/>
      <c r="G18" s="39"/>
      <c r="H18" s="39"/>
      <c r="I18" s="39"/>
      <c r="J18" s="39"/>
      <c r="K18" s="39"/>
      <c r="L18" s="39"/>
    </row>
    <row r="19" spans="1:12" s="20" customFormat="1" ht="19" x14ac:dyDescent="0.25">
      <c r="A19" s="68" t="s">
        <v>147</v>
      </c>
      <c r="B19" s="28"/>
      <c r="C19" s="28"/>
      <c r="D19" s="28"/>
      <c r="E19" s="28"/>
      <c r="F19" s="28"/>
      <c r="G19" s="28"/>
      <c r="H19" s="39"/>
      <c r="I19" s="39"/>
      <c r="J19" s="39"/>
      <c r="K19" s="39"/>
      <c r="L19" s="39"/>
    </row>
    <row r="20" spans="1:12" ht="16" x14ac:dyDescent="0.2">
      <c r="A20" s="28"/>
      <c r="B20" s="28"/>
      <c r="C20" s="28"/>
      <c r="D20" s="28"/>
      <c r="E20" s="28"/>
      <c r="F20" s="28"/>
      <c r="G20" s="28"/>
      <c r="H20" s="39"/>
      <c r="I20" s="39"/>
      <c r="J20" s="39"/>
      <c r="K20" s="39"/>
      <c r="L20" s="39"/>
    </row>
    <row r="21" spans="1:12" s="20" customFormat="1" ht="20" thickBot="1" x14ac:dyDescent="0.3">
      <c r="A21" s="176" t="s">
        <v>147</v>
      </c>
      <c r="B21" s="177"/>
      <c r="C21" s="177"/>
      <c r="D21" s="177"/>
      <c r="E21" s="177"/>
      <c r="F21" s="177"/>
      <c r="G21" s="177"/>
      <c r="H21" s="39"/>
      <c r="I21" s="39"/>
      <c r="J21" s="39"/>
      <c r="K21" s="39"/>
      <c r="L21" s="39"/>
    </row>
    <row r="22" spans="1:12" ht="182.25" customHeight="1" x14ac:dyDescent="0.2">
      <c r="A22" s="117" t="s">
        <v>130</v>
      </c>
      <c r="B22" s="34" t="s">
        <v>148</v>
      </c>
      <c r="C22" s="34" t="s">
        <v>149</v>
      </c>
      <c r="D22" s="34" t="s">
        <v>150</v>
      </c>
      <c r="E22" s="34" t="s">
        <v>151</v>
      </c>
      <c r="F22" s="34" t="s">
        <v>152</v>
      </c>
      <c r="G22" s="71"/>
      <c r="H22" s="72"/>
      <c r="I22" s="28"/>
      <c r="J22" s="39"/>
      <c r="K22" s="39"/>
      <c r="L22" s="39"/>
    </row>
    <row r="23" spans="1:12" s="20" customFormat="1" ht="17" thickBot="1" x14ac:dyDescent="0.25">
      <c r="A23" s="30" t="s">
        <v>136</v>
      </c>
      <c r="B23" s="31"/>
      <c r="C23" s="31"/>
      <c r="D23" s="31"/>
      <c r="E23" s="31"/>
      <c r="F23" s="31"/>
      <c r="G23" s="32"/>
      <c r="H23" s="39"/>
      <c r="I23" s="39"/>
      <c r="J23" s="39"/>
      <c r="K23" s="39"/>
      <c r="L23" s="39"/>
    </row>
    <row r="24" spans="1:12" ht="16" x14ac:dyDescent="0.2">
      <c r="A24" s="39"/>
      <c r="B24" s="39"/>
      <c r="C24" s="39"/>
      <c r="D24" s="39"/>
      <c r="E24" s="39"/>
      <c r="F24" s="39"/>
      <c r="G24" s="39"/>
      <c r="H24" s="39"/>
      <c r="I24" s="39"/>
      <c r="J24" s="39"/>
      <c r="K24" s="39"/>
      <c r="L24" s="39"/>
    </row>
    <row r="25" spans="1:12" ht="20" thickBot="1" x14ac:dyDescent="0.3">
      <c r="A25" s="176" t="s">
        <v>147</v>
      </c>
      <c r="B25" s="177"/>
      <c r="C25" s="177"/>
      <c r="D25" s="177"/>
      <c r="E25" s="177"/>
      <c r="F25" s="177"/>
      <c r="G25" s="177"/>
      <c r="H25" s="39"/>
      <c r="I25" s="39"/>
      <c r="J25" s="39"/>
      <c r="K25" s="39"/>
      <c r="L25" s="39"/>
    </row>
    <row r="26" spans="1:12" ht="153" x14ac:dyDescent="0.2">
      <c r="A26" s="117" t="s">
        <v>130</v>
      </c>
      <c r="B26" s="33" t="s">
        <v>153</v>
      </c>
      <c r="C26" s="33" t="s">
        <v>154</v>
      </c>
      <c r="D26" s="125" t="s">
        <v>155</v>
      </c>
      <c r="E26" s="159" t="s">
        <v>156</v>
      </c>
      <c r="F26" s="34" t="s">
        <v>157</v>
      </c>
      <c r="G26" s="71"/>
      <c r="H26" s="38"/>
      <c r="I26" s="38"/>
      <c r="J26" s="70"/>
      <c r="K26" s="70"/>
      <c r="L26" s="39"/>
    </row>
    <row r="27" spans="1:12" ht="17" thickBot="1" x14ac:dyDescent="0.25">
      <c r="A27" s="30" t="s">
        <v>136</v>
      </c>
      <c r="B27" s="31"/>
      <c r="C27" s="31"/>
      <c r="D27" s="31"/>
      <c r="E27" s="31"/>
      <c r="F27" s="31"/>
      <c r="G27" s="32"/>
      <c r="H27" s="28"/>
      <c r="I27" s="28"/>
      <c r="J27" s="28"/>
      <c r="K27" s="28"/>
      <c r="L27" s="28"/>
    </row>
    <row r="28" spans="1:12" ht="16" x14ac:dyDescent="0.2">
      <c r="A28" s="40"/>
      <c r="B28" s="39"/>
      <c r="C28" s="39"/>
      <c r="D28" s="39"/>
      <c r="E28" s="39"/>
      <c r="F28" s="39"/>
      <c r="G28" s="39"/>
      <c r="H28" s="28"/>
      <c r="I28" s="28"/>
      <c r="J28" s="28"/>
      <c r="K28" s="28"/>
      <c r="L28" s="28"/>
    </row>
    <row r="29" spans="1:12" ht="20" thickBot="1" x14ac:dyDescent="0.3">
      <c r="A29" s="174" t="s">
        <v>147</v>
      </c>
      <c r="B29" s="175"/>
      <c r="C29" s="175"/>
      <c r="D29" s="175"/>
      <c r="E29" s="175"/>
      <c r="F29" s="175"/>
      <c r="G29" s="175"/>
      <c r="H29" s="28"/>
      <c r="I29" s="28"/>
      <c r="J29" s="28"/>
      <c r="K29" s="28"/>
      <c r="L29" s="28"/>
    </row>
    <row r="30" spans="1:12" ht="136" x14ac:dyDescent="0.2">
      <c r="A30" s="117" t="s">
        <v>130</v>
      </c>
      <c r="B30" s="34" t="s">
        <v>158</v>
      </c>
      <c r="C30" s="34" t="s">
        <v>159</v>
      </c>
      <c r="D30" s="34" t="s">
        <v>160</v>
      </c>
      <c r="E30" s="156" t="s">
        <v>161</v>
      </c>
      <c r="F30" s="34" t="s">
        <v>162</v>
      </c>
      <c r="G30" s="29"/>
      <c r="H30" s="38"/>
      <c r="I30" s="35"/>
      <c r="J30" s="28"/>
      <c r="K30" s="28"/>
      <c r="L30" s="28"/>
    </row>
    <row r="31" spans="1:12" ht="17" thickBot="1" x14ac:dyDescent="0.25">
      <c r="A31" s="30" t="s">
        <v>136</v>
      </c>
      <c r="B31" s="73"/>
      <c r="C31" s="73"/>
      <c r="D31" s="73"/>
      <c r="E31" s="73"/>
      <c r="F31" s="73"/>
      <c r="G31" s="37"/>
      <c r="H31" s="28"/>
      <c r="I31" s="28"/>
      <c r="J31" s="28"/>
      <c r="K31" s="28"/>
      <c r="L31" s="28"/>
    </row>
    <row r="32" spans="1:12" ht="16" x14ac:dyDescent="0.2">
      <c r="A32" s="72"/>
      <c r="B32" s="72"/>
      <c r="C32" s="72"/>
      <c r="D32" s="72"/>
      <c r="E32" s="72"/>
      <c r="F32" s="72"/>
      <c r="G32" s="72"/>
      <c r="H32" s="72"/>
      <c r="I32" s="72"/>
      <c r="J32" s="70"/>
      <c r="K32" s="70"/>
      <c r="L32" s="72"/>
    </row>
    <row r="33" spans="1:12" ht="20" thickBot="1" x14ac:dyDescent="0.3">
      <c r="A33" s="176" t="s">
        <v>147</v>
      </c>
      <c r="B33" s="177"/>
      <c r="C33" s="177"/>
      <c r="D33" s="177"/>
      <c r="E33" s="177"/>
      <c r="F33" s="177"/>
      <c r="G33" s="177"/>
      <c r="H33" s="39"/>
      <c r="I33" s="72"/>
      <c r="J33" s="70"/>
      <c r="K33" s="70"/>
      <c r="L33" s="72"/>
    </row>
    <row r="34" spans="1:12" ht="204" x14ac:dyDescent="0.2">
      <c r="A34" s="117" t="s">
        <v>130</v>
      </c>
      <c r="B34" s="34" t="s">
        <v>163</v>
      </c>
      <c r="C34" s="34" t="s">
        <v>164</v>
      </c>
      <c r="D34" s="34" t="s">
        <v>165</v>
      </c>
      <c r="E34" s="34" t="s">
        <v>166</v>
      </c>
      <c r="F34" s="156" t="s">
        <v>167</v>
      </c>
      <c r="G34" s="71"/>
      <c r="H34" s="38"/>
      <c r="I34" s="38"/>
      <c r="J34" s="38"/>
      <c r="K34" s="70"/>
      <c r="L34" s="28"/>
    </row>
    <row r="35" spans="1:12" ht="17" thickBot="1" x14ac:dyDescent="0.25">
      <c r="A35" s="30" t="s">
        <v>136</v>
      </c>
      <c r="B35" s="31"/>
      <c r="C35" s="31"/>
      <c r="D35" s="31"/>
      <c r="E35" s="31"/>
      <c r="F35" s="31"/>
      <c r="G35" s="32"/>
      <c r="H35" s="28"/>
      <c r="I35" s="72"/>
      <c r="J35" s="70"/>
      <c r="K35" s="70"/>
      <c r="L35" s="72"/>
    </row>
    <row r="36" spans="1:12" ht="16" x14ac:dyDescent="0.2">
      <c r="A36" s="40"/>
      <c r="B36" s="39"/>
      <c r="C36" s="39"/>
      <c r="D36" s="39"/>
      <c r="E36" s="39"/>
      <c r="F36" s="39"/>
      <c r="G36" s="39"/>
      <c r="H36" s="28"/>
      <c r="I36" s="72"/>
      <c r="J36" s="70"/>
      <c r="K36" s="70"/>
      <c r="L36" s="72"/>
    </row>
    <row r="37" spans="1:12" ht="16" x14ac:dyDescent="0.2">
      <c r="A37" s="39"/>
      <c r="B37" s="39"/>
      <c r="C37" s="39"/>
      <c r="D37" s="39"/>
      <c r="E37" s="39"/>
      <c r="F37" s="39"/>
      <c r="G37" s="39"/>
      <c r="H37" s="39"/>
      <c r="I37" s="39"/>
      <c r="J37" s="39"/>
      <c r="K37" s="39"/>
      <c r="L37" s="39"/>
    </row>
    <row r="38" spans="1:12" ht="19" x14ac:dyDescent="0.25">
      <c r="A38" s="68" t="s">
        <v>168</v>
      </c>
      <c r="B38" s="28"/>
      <c r="C38" s="28"/>
      <c r="D38" s="28"/>
      <c r="E38" s="28"/>
      <c r="F38" s="28"/>
      <c r="G38" s="28"/>
      <c r="H38" s="39"/>
      <c r="I38" s="39"/>
      <c r="J38" s="39"/>
      <c r="K38" s="39"/>
      <c r="L38" s="39"/>
    </row>
    <row r="39" spans="1:12" ht="16" x14ac:dyDescent="0.2">
      <c r="A39" s="28"/>
      <c r="B39" s="28"/>
      <c r="C39" s="28"/>
      <c r="D39" s="28"/>
      <c r="E39" s="28"/>
      <c r="F39" s="28"/>
      <c r="G39" s="28"/>
      <c r="H39" s="39"/>
      <c r="I39" s="39"/>
      <c r="J39" s="39"/>
      <c r="K39" s="39"/>
      <c r="L39" s="39"/>
    </row>
    <row r="40" spans="1:12" ht="20" thickBot="1" x14ac:dyDescent="0.3">
      <c r="A40" s="176" t="s">
        <v>168</v>
      </c>
      <c r="B40" s="177"/>
      <c r="C40" s="177"/>
      <c r="D40" s="177"/>
      <c r="E40" s="177"/>
      <c r="F40" s="177"/>
      <c r="G40" s="177"/>
      <c r="H40" s="39"/>
      <c r="I40" s="39"/>
      <c r="J40" s="39"/>
      <c r="K40" s="39"/>
      <c r="L40" s="39"/>
    </row>
    <row r="41" spans="1:12" ht="289" x14ac:dyDescent="0.2">
      <c r="A41" s="117" t="s">
        <v>130</v>
      </c>
      <c r="B41" s="155" t="s">
        <v>169</v>
      </c>
      <c r="C41" s="156" t="s">
        <v>170</v>
      </c>
      <c r="D41" s="34" t="s">
        <v>171</v>
      </c>
      <c r="E41" s="34" t="s">
        <v>172</v>
      </c>
      <c r="F41" s="34" t="s">
        <v>173</v>
      </c>
      <c r="G41" s="29"/>
      <c r="H41" s="143"/>
      <c r="J41" s="39"/>
      <c r="K41" s="39"/>
      <c r="L41" s="39"/>
    </row>
    <row r="42" spans="1:12" ht="17" thickBot="1" x14ac:dyDescent="0.25">
      <c r="A42" s="30" t="s">
        <v>136</v>
      </c>
      <c r="B42" s="31"/>
      <c r="C42" s="31"/>
      <c r="D42" s="31"/>
      <c r="E42" s="31"/>
      <c r="F42" s="31"/>
      <c r="G42" s="32"/>
      <c r="H42" s="39"/>
      <c r="I42" s="39"/>
      <c r="J42" s="39"/>
      <c r="K42" s="39"/>
      <c r="L42" s="39"/>
    </row>
    <row r="43" spans="1:12" ht="16" x14ac:dyDescent="0.2">
      <c r="A43" s="40"/>
      <c r="B43" s="39"/>
      <c r="C43" s="39"/>
      <c r="D43" s="39"/>
      <c r="E43" s="39"/>
      <c r="F43" s="39"/>
      <c r="G43" s="39"/>
      <c r="H43" s="39"/>
      <c r="I43" s="39"/>
      <c r="J43" s="39"/>
      <c r="K43" s="39"/>
      <c r="L43" s="39"/>
    </row>
    <row r="44" spans="1:12" ht="20" thickBot="1" x14ac:dyDescent="0.3">
      <c r="A44" s="176" t="s">
        <v>168</v>
      </c>
      <c r="B44" s="177"/>
      <c r="C44" s="177"/>
      <c r="D44" s="177"/>
      <c r="E44" s="177"/>
      <c r="F44" s="177"/>
      <c r="G44" s="177"/>
      <c r="H44" s="39"/>
      <c r="I44" s="39"/>
      <c r="J44" s="39"/>
      <c r="K44" s="39"/>
      <c r="L44" s="39"/>
    </row>
    <row r="45" spans="1:12" ht="221" x14ac:dyDescent="0.2">
      <c r="A45" s="117" t="s">
        <v>130</v>
      </c>
      <c r="B45" s="155" t="s">
        <v>174</v>
      </c>
      <c r="C45" s="127" t="s">
        <v>175</v>
      </c>
      <c r="D45" s="155" t="s">
        <v>176</v>
      </c>
      <c r="E45" s="155" t="s">
        <v>177</v>
      </c>
      <c r="F45" s="155" t="s">
        <v>178</v>
      </c>
      <c r="G45" s="126"/>
      <c r="H45" s="38"/>
      <c r="I45" s="38"/>
      <c r="J45" s="39"/>
      <c r="K45" s="39"/>
      <c r="L45" s="39"/>
    </row>
    <row r="46" spans="1:12" ht="17" thickBot="1" x14ac:dyDescent="0.25">
      <c r="A46" s="30" t="s">
        <v>136</v>
      </c>
      <c r="B46" s="31"/>
      <c r="C46" s="31"/>
      <c r="D46" s="31"/>
      <c r="E46" s="31"/>
      <c r="F46" s="31"/>
      <c r="G46" s="32"/>
      <c r="H46" s="39"/>
      <c r="I46" s="39"/>
      <c r="J46" s="39"/>
      <c r="K46" s="39"/>
      <c r="L46" s="39"/>
    </row>
    <row r="47" spans="1:12" ht="16" x14ac:dyDescent="0.2">
      <c r="A47" s="39"/>
      <c r="B47" s="39"/>
      <c r="C47" s="39"/>
      <c r="D47" s="39"/>
      <c r="E47" s="39"/>
      <c r="F47" s="39"/>
      <c r="G47" s="39"/>
      <c r="H47" s="39"/>
      <c r="I47" s="39"/>
      <c r="J47" s="39"/>
      <c r="K47" s="39"/>
      <c r="L47" s="39"/>
    </row>
    <row r="48" spans="1:12" ht="16" x14ac:dyDescent="0.2">
      <c r="A48" s="28"/>
      <c r="B48" s="28"/>
      <c r="C48" s="28"/>
      <c r="D48" s="28"/>
      <c r="E48" s="28"/>
      <c r="F48" s="28"/>
      <c r="G48" s="28"/>
      <c r="H48" s="28"/>
      <c r="I48" s="28"/>
      <c r="J48" s="28"/>
      <c r="K48" s="28"/>
      <c r="L48" s="28"/>
    </row>
    <row r="49" spans="1:12" ht="17" thickBot="1" x14ac:dyDescent="0.25">
      <c r="A49" s="28"/>
      <c r="B49" s="28"/>
      <c r="C49" s="28"/>
      <c r="D49" s="28"/>
      <c r="E49" s="28"/>
      <c r="F49" s="28"/>
      <c r="G49" s="28"/>
      <c r="H49" s="28"/>
      <c r="I49" s="28"/>
      <c r="J49" s="28"/>
      <c r="K49" s="28"/>
      <c r="L49" s="28"/>
    </row>
    <row r="50" spans="1:12" ht="17" thickBot="1" x14ac:dyDescent="0.25">
      <c r="A50" s="28"/>
      <c r="B50" s="168" t="s">
        <v>2</v>
      </c>
      <c r="C50" s="74">
        <f>F50</f>
        <v>0</v>
      </c>
      <c r="D50" s="75"/>
      <c r="E50" s="75">
        <f>SUM(B52:F52)</f>
        <v>0</v>
      </c>
      <c r="F50" s="76">
        <f>E50/G52</f>
        <v>0</v>
      </c>
      <c r="G50" s="77"/>
      <c r="H50" s="28"/>
      <c r="I50" s="28"/>
      <c r="J50" s="28"/>
      <c r="K50" s="28"/>
      <c r="L50" s="28"/>
    </row>
    <row r="51" spans="1:12" ht="16" x14ac:dyDescent="0.2">
      <c r="A51" s="28"/>
      <c r="B51" s="78">
        <f t="shared" ref="B51:G51" si="0">SUM(B8:B16)</f>
        <v>0</v>
      </c>
      <c r="C51" s="78">
        <f t="shared" si="0"/>
        <v>0</v>
      </c>
      <c r="D51" s="78">
        <f t="shared" si="0"/>
        <v>0</v>
      </c>
      <c r="E51" s="28">
        <f t="shared" si="0"/>
        <v>0</v>
      </c>
      <c r="F51" s="28">
        <f t="shared" si="0"/>
        <v>0</v>
      </c>
      <c r="G51" s="94">
        <f t="shared" si="0"/>
        <v>0</v>
      </c>
      <c r="H51" s="28"/>
      <c r="I51" s="28"/>
      <c r="J51" s="28"/>
      <c r="K51" s="28"/>
      <c r="L51" s="28"/>
    </row>
    <row r="52" spans="1:12" ht="17" thickBot="1" x14ac:dyDescent="0.25">
      <c r="A52" s="28"/>
      <c r="B52" s="79">
        <f>B51</f>
        <v>0</v>
      </c>
      <c r="C52" s="80">
        <f>C51*2</f>
        <v>0</v>
      </c>
      <c r="D52" s="80">
        <f>D51*3</f>
        <v>0</v>
      </c>
      <c r="E52" s="80">
        <f>E51*4</f>
        <v>0</v>
      </c>
      <c r="F52" s="81">
        <f>F51*5</f>
        <v>0</v>
      </c>
      <c r="G52" s="81">
        <f>3-G51</f>
        <v>3</v>
      </c>
      <c r="H52" s="28"/>
      <c r="I52" s="28"/>
      <c r="J52" s="28"/>
      <c r="K52" s="28"/>
      <c r="L52" s="28"/>
    </row>
    <row r="53" spans="1:12" ht="17" thickBot="1" x14ac:dyDescent="0.25">
      <c r="A53" s="28"/>
      <c r="B53" s="28"/>
      <c r="C53" s="28"/>
      <c r="D53" s="28"/>
      <c r="E53" s="28"/>
      <c r="F53" s="28"/>
      <c r="G53" s="28"/>
      <c r="H53" s="28"/>
      <c r="I53" s="28"/>
      <c r="J53" s="28"/>
      <c r="K53" s="28"/>
      <c r="L53" s="28"/>
    </row>
    <row r="54" spans="1:12" ht="17" thickBot="1" x14ac:dyDescent="0.25">
      <c r="A54" s="28"/>
      <c r="B54" s="168" t="s">
        <v>3</v>
      </c>
      <c r="C54" s="74">
        <f>F54</f>
        <v>0</v>
      </c>
      <c r="D54" s="75"/>
      <c r="E54" s="75">
        <f>SUM(B56:F56)</f>
        <v>0</v>
      </c>
      <c r="F54" s="76">
        <f>E54/G56</f>
        <v>0</v>
      </c>
      <c r="G54" s="77"/>
      <c r="H54" s="28"/>
      <c r="I54" s="28"/>
      <c r="J54" s="28"/>
      <c r="K54" s="28"/>
      <c r="L54" s="28"/>
    </row>
    <row r="55" spans="1:12" ht="16" x14ac:dyDescent="0.2">
      <c r="A55" s="28"/>
      <c r="B55" s="78">
        <f t="shared" ref="B55:G55" si="1">SUM(B23:B35)</f>
        <v>0</v>
      </c>
      <c r="C55" s="78">
        <f t="shared" si="1"/>
        <v>0</v>
      </c>
      <c r="D55" s="78">
        <f t="shared" si="1"/>
        <v>0</v>
      </c>
      <c r="E55" s="28">
        <f t="shared" si="1"/>
        <v>0</v>
      </c>
      <c r="F55" s="28">
        <f t="shared" si="1"/>
        <v>0</v>
      </c>
      <c r="G55" s="94">
        <f t="shared" si="1"/>
        <v>0</v>
      </c>
      <c r="H55" s="28"/>
      <c r="I55" s="28"/>
      <c r="J55" s="28"/>
      <c r="K55" s="28"/>
      <c r="L55" s="28"/>
    </row>
    <row r="56" spans="1:12" ht="17" thickBot="1" x14ac:dyDescent="0.25">
      <c r="A56" s="28"/>
      <c r="B56" s="79">
        <f>B55</f>
        <v>0</v>
      </c>
      <c r="C56" s="80">
        <f>C55*2</f>
        <v>0</v>
      </c>
      <c r="D56" s="80">
        <f>D55*3</f>
        <v>0</v>
      </c>
      <c r="E56" s="80">
        <f>E55*4</f>
        <v>0</v>
      </c>
      <c r="F56" s="81">
        <f>F55*5</f>
        <v>0</v>
      </c>
      <c r="G56" s="83">
        <f>4-G55</f>
        <v>4</v>
      </c>
      <c r="H56" s="28"/>
      <c r="I56" s="28"/>
      <c r="J56" s="28"/>
      <c r="K56" s="28"/>
      <c r="L56" s="28"/>
    </row>
    <row r="57" spans="1:12" ht="17" thickBot="1" x14ac:dyDescent="0.25">
      <c r="A57" s="28"/>
      <c r="B57" s="28"/>
      <c r="C57" s="28"/>
      <c r="D57" s="28"/>
      <c r="E57" s="28"/>
      <c r="F57" s="28"/>
      <c r="G57" s="28"/>
      <c r="H57" s="28"/>
      <c r="I57" s="28"/>
      <c r="J57" s="28"/>
      <c r="K57" s="28"/>
      <c r="L57" s="28"/>
    </row>
    <row r="58" spans="1:12" ht="17" thickBot="1" x14ac:dyDescent="0.25">
      <c r="A58" s="28"/>
      <c r="B58" s="168" t="s">
        <v>1</v>
      </c>
      <c r="C58" s="74">
        <f>F58</f>
        <v>0</v>
      </c>
      <c r="D58" s="75"/>
      <c r="E58" s="75">
        <f>SUM(B60:F60)</f>
        <v>0</v>
      </c>
      <c r="F58" s="75">
        <f>E58/G60</f>
        <v>0</v>
      </c>
      <c r="G58" s="77"/>
      <c r="H58" s="28"/>
      <c r="I58" s="28"/>
      <c r="J58" s="28"/>
      <c r="K58" s="28"/>
      <c r="L58" s="28"/>
    </row>
    <row r="59" spans="1:12" ht="16" x14ac:dyDescent="0.2">
      <c r="A59" s="28"/>
      <c r="B59" s="78">
        <f>SUM(B42:B47)</f>
        <v>0</v>
      </c>
      <c r="C59" s="78">
        <f>SUM(C42:C47)</f>
        <v>0</v>
      </c>
      <c r="D59" s="78">
        <f>SUM(D42:D47)</f>
        <v>0</v>
      </c>
      <c r="E59" s="28">
        <f>SUM(E42:E47)</f>
        <v>0</v>
      </c>
      <c r="F59" s="28">
        <f>SUM(F42:F47)</f>
        <v>0</v>
      </c>
      <c r="G59" s="94">
        <f t="shared" ref="G59" si="2">SUM(G47:G47)</f>
        <v>0</v>
      </c>
      <c r="H59" s="28"/>
      <c r="I59" s="28"/>
      <c r="J59" s="28"/>
      <c r="K59" s="28"/>
      <c r="L59" s="28"/>
    </row>
    <row r="60" spans="1:12" ht="17" thickBot="1" x14ac:dyDescent="0.25">
      <c r="A60" s="28"/>
      <c r="B60" s="79">
        <f>B59</f>
        <v>0</v>
      </c>
      <c r="C60" s="80">
        <f>C59*2</f>
        <v>0</v>
      </c>
      <c r="D60" s="80">
        <f>D59*3</f>
        <v>0</v>
      </c>
      <c r="E60" s="80">
        <f>E59*4</f>
        <v>0</v>
      </c>
      <c r="F60" s="80">
        <f>F59*5</f>
        <v>0</v>
      </c>
      <c r="G60" s="83">
        <f>2-G59</f>
        <v>2</v>
      </c>
      <c r="H60" s="28"/>
      <c r="I60" s="28"/>
      <c r="J60" s="28"/>
      <c r="K60" s="28"/>
      <c r="L60" s="28"/>
    </row>
    <row r="61" spans="1:12" ht="16" x14ac:dyDescent="0.2">
      <c r="A61" s="28"/>
      <c r="B61" s="28"/>
      <c r="C61" s="28"/>
      <c r="D61" s="28"/>
      <c r="E61" s="28"/>
      <c r="F61" s="28"/>
      <c r="G61" s="28"/>
      <c r="H61" s="28"/>
      <c r="I61" s="28"/>
      <c r="J61" s="28"/>
      <c r="K61" s="28"/>
      <c r="L61" s="28"/>
    </row>
    <row r="62" spans="1:12" ht="16" x14ac:dyDescent="0.2">
      <c r="A62" s="28"/>
      <c r="B62" s="28"/>
      <c r="C62" s="28"/>
      <c r="D62" s="28"/>
      <c r="E62" s="28"/>
      <c r="F62" s="28"/>
      <c r="G62" s="28"/>
      <c r="H62" s="28"/>
      <c r="I62" s="28"/>
      <c r="J62" s="28"/>
      <c r="K62" s="28"/>
      <c r="L62" s="28"/>
    </row>
    <row r="63" spans="1:12" ht="16" x14ac:dyDescent="0.2">
      <c r="A63" s="28"/>
      <c r="B63" s="28"/>
      <c r="C63" s="28"/>
      <c r="D63" s="28"/>
      <c r="E63" s="28"/>
      <c r="F63" s="28"/>
      <c r="G63" s="28"/>
      <c r="H63" s="28"/>
      <c r="I63" s="28"/>
      <c r="J63" s="28"/>
      <c r="K63" s="28"/>
      <c r="L63" s="28"/>
    </row>
    <row r="64" spans="1:12" ht="16" x14ac:dyDescent="0.2">
      <c r="I64" s="28"/>
      <c r="J64" s="28"/>
      <c r="K64" s="28"/>
      <c r="L64" s="28"/>
    </row>
    <row r="65" spans="9:12" ht="16" x14ac:dyDescent="0.2">
      <c r="I65" s="28"/>
      <c r="J65" s="28"/>
      <c r="K65" s="28"/>
      <c r="L65" s="28"/>
    </row>
    <row r="66" spans="9:12" ht="16" x14ac:dyDescent="0.2">
      <c r="I66" s="28"/>
      <c r="J66" s="28"/>
      <c r="K66" s="28"/>
      <c r="L66" s="28"/>
    </row>
    <row r="67" spans="9:12" ht="16" x14ac:dyDescent="0.2">
      <c r="I67" s="28"/>
      <c r="J67" s="28"/>
      <c r="K67" s="28"/>
      <c r="L67" s="28"/>
    </row>
    <row r="68" spans="9:12" ht="16" x14ac:dyDescent="0.2">
      <c r="I68" s="28"/>
      <c r="J68" s="28"/>
      <c r="K68" s="28"/>
      <c r="L68" s="28"/>
    </row>
    <row r="69" spans="9:12" ht="16" x14ac:dyDescent="0.2">
      <c r="I69" s="28"/>
      <c r="J69" s="28"/>
      <c r="K69" s="28"/>
      <c r="L69" s="28"/>
    </row>
    <row r="70" spans="9:12" ht="16" x14ac:dyDescent="0.2">
      <c r="I70" s="28"/>
      <c r="J70" s="28"/>
      <c r="K70" s="28"/>
      <c r="L70" s="28"/>
    </row>
  </sheetData>
  <mergeCells count="9">
    <mergeCell ref="A29:G29"/>
    <mergeCell ref="A33:G33"/>
    <mergeCell ref="A40:G40"/>
    <mergeCell ref="A44:G44"/>
    <mergeCell ref="A6:G6"/>
    <mergeCell ref="A10:G10"/>
    <mergeCell ref="A14:G14"/>
    <mergeCell ref="A21:G21"/>
    <mergeCell ref="A25:G25"/>
  </mergeCells>
  <pageMargins left="0.7" right="0.7" top="0.75" bottom="0.75" header="0.3" footer="0.3"/>
  <pageSetup orientation="portrait" horizontalDpi="1200" verticalDpi="12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C0AD4-EB71-4477-8569-7E8A13288ABB}">
  <dimension ref="A2:L80"/>
  <sheetViews>
    <sheetView topLeftCell="A8" zoomScale="65" zoomScaleNormal="65" workbookViewId="0">
      <selection activeCell="B8" sqref="B8"/>
    </sheetView>
  </sheetViews>
  <sheetFormatPr baseColWidth="10" defaultColWidth="8.83203125" defaultRowHeight="15" x14ac:dyDescent="0.2"/>
  <cols>
    <col min="1" max="1" width="16.83203125" customWidth="1"/>
    <col min="2" max="6" width="40.83203125" customWidth="1"/>
    <col min="7" max="7" width="23.5" customWidth="1"/>
    <col min="8" max="11" width="40.83203125" customWidth="1"/>
  </cols>
  <sheetData>
    <row r="2" spans="1:12" ht="19" x14ac:dyDescent="0.25">
      <c r="A2" s="67" t="s">
        <v>179</v>
      </c>
      <c r="B2" s="28"/>
      <c r="C2" s="28"/>
      <c r="D2" s="28"/>
      <c r="E2" s="28"/>
      <c r="F2" s="28"/>
      <c r="G2" s="28"/>
      <c r="H2" s="28"/>
      <c r="I2" s="28"/>
      <c r="J2" s="28"/>
      <c r="K2" s="28"/>
    </row>
    <row r="3" spans="1:12" ht="16" x14ac:dyDescent="0.2">
      <c r="A3" s="28"/>
      <c r="B3" s="28"/>
      <c r="C3" s="84"/>
      <c r="D3" s="28"/>
      <c r="E3" s="28"/>
      <c r="F3" s="28"/>
      <c r="G3" s="28"/>
      <c r="H3" s="28"/>
      <c r="I3" s="28"/>
      <c r="J3" s="28"/>
      <c r="K3" s="28"/>
    </row>
    <row r="4" spans="1:12" ht="19" x14ac:dyDescent="0.25">
      <c r="A4" s="180" t="s">
        <v>180</v>
      </c>
      <c r="B4" s="181"/>
      <c r="C4" s="181"/>
      <c r="D4" s="181"/>
      <c r="E4" s="181"/>
      <c r="F4" s="181"/>
      <c r="G4" s="181"/>
      <c r="H4" s="28"/>
      <c r="I4" s="28"/>
      <c r="J4" s="28"/>
      <c r="K4" s="28"/>
    </row>
    <row r="5" spans="1:12" s="20" customFormat="1" ht="16" x14ac:dyDescent="0.2">
      <c r="A5" s="28"/>
      <c r="B5" s="28"/>
      <c r="C5" s="28"/>
      <c r="D5" s="28"/>
      <c r="E5" s="28"/>
      <c r="F5" s="28"/>
      <c r="G5" s="28"/>
      <c r="H5" s="28"/>
      <c r="I5" s="28"/>
      <c r="J5" s="28"/>
      <c r="K5" s="28"/>
      <c r="L5" s="28"/>
    </row>
    <row r="6" spans="1:12" s="20" customFormat="1" ht="20" thickBot="1" x14ac:dyDescent="0.3">
      <c r="A6" s="66" t="s">
        <v>181</v>
      </c>
      <c r="B6" s="41"/>
      <c r="C6" s="41"/>
      <c r="D6" s="41"/>
      <c r="E6" s="41"/>
      <c r="F6" s="41"/>
      <c r="G6" s="41"/>
      <c r="H6" s="28"/>
      <c r="I6" s="28"/>
      <c r="J6" s="28"/>
      <c r="K6" s="28"/>
    </row>
    <row r="7" spans="1:12" ht="180.75" customHeight="1" x14ac:dyDescent="0.2">
      <c r="A7" s="117" t="s">
        <v>130</v>
      </c>
      <c r="B7" s="34" t="s">
        <v>182</v>
      </c>
      <c r="C7" s="34" t="s">
        <v>183</v>
      </c>
      <c r="D7" s="34" t="s">
        <v>184</v>
      </c>
      <c r="E7" s="34" t="s">
        <v>185</v>
      </c>
      <c r="F7" s="158" t="s">
        <v>186</v>
      </c>
      <c r="G7" s="121" t="s">
        <v>187</v>
      </c>
      <c r="H7" s="35"/>
      <c r="I7" s="35"/>
      <c r="J7" s="85"/>
      <c r="K7" s="86"/>
    </row>
    <row r="8" spans="1:12" s="20" customFormat="1" ht="17" thickBot="1" x14ac:dyDescent="0.25">
      <c r="A8" s="30" t="s">
        <v>188</v>
      </c>
      <c r="B8" s="73"/>
      <c r="C8" s="73"/>
      <c r="D8" s="73"/>
      <c r="E8" s="73"/>
      <c r="F8" s="73"/>
      <c r="G8" s="87"/>
      <c r="H8" s="28"/>
      <c r="I8" s="35"/>
      <c r="J8" s="85"/>
      <c r="K8" s="86"/>
    </row>
    <row r="9" spans="1:12" ht="16" x14ac:dyDescent="0.2">
      <c r="A9" s="86"/>
      <c r="B9" s="85"/>
      <c r="C9" s="85"/>
      <c r="D9" s="85"/>
      <c r="E9" s="85"/>
      <c r="F9" s="85"/>
      <c r="G9" s="28"/>
      <c r="H9" s="28"/>
      <c r="I9" s="35"/>
      <c r="J9" s="85"/>
      <c r="K9" s="86"/>
    </row>
    <row r="10" spans="1:12" s="20" customFormat="1" ht="20" thickBot="1" x14ac:dyDescent="0.3">
      <c r="A10" s="66" t="s">
        <v>181</v>
      </c>
      <c r="B10" s="39"/>
      <c r="C10" s="39"/>
      <c r="D10" s="39"/>
      <c r="E10" s="39"/>
      <c r="F10" s="39"/>
      <c r="G10" s="39"/>
      <c r="H10" s="39"/>
      <c r="I10" s="39"/>
      <c r="J10" s="39"/>
      <c r="K10" s="39"/>
    </row>
    <row r="11" spans="1:12" ht="149.5" customHeight="1" x14ac:dyDescent="0.2">
      <c r="A11" s="117" t="s">
        <v>130</v>
      </c>
      <c r="B11" s="33" t="s">
        <v>189</v>
      </c>
      <c r="C11" s="33" t="s">
        <v>190</v>
      </c>
      <c r="D11" s="33" t="s">
        <v>191</v>
      </c>
      <c r="E11" s="33" t="s">
        <v>192</v>
      </c>
      <c r="F11" s="33" t="s">
        <v>193</v>
      </c>
      <c r="G11" s="121" t="s">
        <v>187</v>
      </c>
      <c r="H11" s="38"/>
      <c r="J11" s="28"/>
      <c r="K11" s="28"/>
    </row>
    <row r="12" spans="1:12" ht="17" thickBot="1" x14ac:dyDescent="0.25">
      <c r="A12" s="30" t="s">
        <v>188</v>
      </c>
      <c r="B12" s="31"/>
      <c r="C12" s="31"/>
      <c r="D12" s="31"/>
      <c r="E12" s="31"/>
      <c r="F12" s="31"/>
      <c r="G12" s="32"/>
      <c r="H12" s="39"/>
      <c r="I12" s="39"/>
      <c r="J12" s="39"/>
      <c r="K12" s="39"/>
    </row>
    <row r="13" spans="1:12" s="20" customFormat="1" ht="16" x14ac:dyDescent="0.2">
      <c r="A13" s="39"/>
      <c r="B13" s="39"/>
      <c r="C13" s="39"/>
      <c r="D13" s="39"/>
      <c r="E13" s="39"/>
      <c r="F13" s="39"/>
      <c r="G13" s="39"/>
      <c r="H13" s="39"/>
      <c r="I13" s="39"/>
      <c r="J13" s="39"/>
      <c r="K13" s="39"/>
    </row>
    <row r="14" spans="1:12" ht="20" thickBot="1" x14ac:dyDescent="0.3">
      <c r="A14" s="176" t="s">
        <v>194</v>
      </c>
      <c r="B14" s="177"/>
      <c r="C14" s="177"/>
      <c r="D14" s="177"/>
      <c r="E14" s="177"/>
      <c r="F14" s="177"/>
      <c r="G14" s="177"/>
      <c r="H14" s="39"/>
      <c r="I14" s="39"/>
      <c r="J14" s="39"/>
      <c r="K14" s="39"/>
    </row>
    <row r="15" spans="1:12" s="20" customFormat="1" ht="255" customHeight="1" x14ac:dyDescent="0.2">
      <c r="A15" s="117" t="s">
        <v>130</v>
      </c>
      <c r="B15" s="33" t="s">
        <v>195</v>
      </c>
      <c r="C15" s="33" t="s">
        <v>196</v>
      </c>
      <c r="D15" s="33" t="s">
        <v>197</v>
      </c>
      <c r="E15" s="33" t="s">
        <v>198</v>
      </c>
      <c r="F15" s="33" t="s">
        <v>199</v>
      </c>
      <c r="G15" s="71" t="s">
        <v>187</v>
      </c>
      <c r="H15" s="122"/>
      <c r="I15" s="143"/>
      <c r="K15" s="28"/>
    </row>
    <row r="16" spans="1:12" ht="17" thickBot="1" x14ac:dyDescent="0.25">
      <c r="A16" s="30" t="s">
        <v>188</v>
      </c>
      <c r="B16" s="31"/>
      <c r="C16" s="31"/>
      <c r="D16" s="31"/>
      <c r="E16" s="31"/>
      <c r="F16" s="31"/>
      <c r="G16" s="32"/>
      <c r="H16" s="39"/>
      <c r="I16" s="39"/>
      <c r="J16" s="39"/>
      <c r="K16" s="39"/>
    </row>
    <row r="17" spans="1:11" s="20" customFormat="1" ht="16" x14ac:dyDescent="0.2">
      <c r="A17" s="39"/>
      <c r="B17" s="39"/>
      <c r="C17" s="39"/>
      <c r="D17" s="39"/>
      <c r="E17" s="39"/>
      <c r="F17" s="39"/>
      <c r="G17" s="123"/>
      <c r="H17" s="123"/>
      <c r="I17" s="123"/>
      <c r="J17" s="39"/>
      <c r="K17" s="39"/>
    </row>
    <row r="18" spans="1:11" ht="20" thickBot="1" x14ac:dyDescent="0.3">
      <c r="A18" s="176" t="s">
        <v>194</v>
      </c>
      <c r="B18" s="177"/>
      <c r="C18" s="177"/>
      <c r="D18" s="177"/>
      <c r="E18" s="177"/>
      <c r="F18" s="177"/>
      <c r="G18" s="177"/>
      <c r="H18" s="39"/>
      <c r="I18" s="39"/>
      <c r="J18" s="39"/>
      <c r="K18" s="39"/>
    </row>
    <row r="19" spans="1:11" s="20" customFormat="1" ht="146.25" customHeight="1" x14ac:dyDescent="0.2">
      <c r="A19" s="117" t="s">
        <v>130</v>
      </c>
      <c r="B19" s="33" t="s">
        <v>200</v>
      </c>
      <c r="C19" s="33" t="s">
        <v>201</v>
      </c>
      <c r="D19" s="33" t="s">
        <v>202</v>
      </c>
      <c r="E19" s="33" t="s">
        <v>203</v>
      </c>
      <c r="F19" s="172" t="s">
        <v>204</v>
      </c>
      <c r="G19" s="121" t="s">
        <v>187</v>
      </c>
      <c r="H19" s="28"/>
      <c r="I19" s="38"/>
      <c r="J19" s="28"/>
      <c r="K19" s="28"/>
    </row>
    <row r="20" spans="1:11" ht="17" thickBot="1" x14ac:dyDescent="0.25">
      <c r="A20" s="30" t="s">
        <v>188</v>
      </c>
      <c r="B20" s="31"/>
      <c r="C20" s="31"/>
      <c r="D20" s="31"/>
      <c r="E20" s="31"/>
      <c r="F20" s="31"/>
      <c r="G20" s="32"/>
      <c r="H20" s="39"/>
      <c r="I20" s="39"/>
      <c r="J20" s="39"/>
      <c r="K20" s="39"/>
    </row>
    <row r="21" spans="1:11" s="20" customFormat="1" ht="16" x14ac:dyDescent="0.2">
      <c r="A21" s="39"/>
      <c r="B21" s="39"/>
      <c r="C21" s="39"/>
      <c r="D21" s="39"/>
      <c r="E21" s="39"/>
      <c r="F21" s="39"/>
      <c r="G21" s="39"/>
      <c r="H21" s="39"/>
      <c r="I21" s="39"/>
      <c r="J21" s="39"/>
      <c r="K21" s="39"/>
    </row>
    <row r="22" spans="1:11" ht="20" thickBot="1" x14ac:dyDescent="0.3">
      <c r="A22" s="176" t="s">
        <v>205</v>
      </c>
      <c r="B22" s="177"/>
      <c r="C22" s="177"/>
      <c r="D22" s="177"/>
      <c r="E22" s="177"/>
      <c r="F22" s="177"/>
      <c r="G22" s="177"/>
      <c r="H22" s="39"/>
      <c r="I22" s="39"/>
      <c r="J22" s="39"/>
      <c r="K22" s="39"/>
    </row>
    <row r="23" spans="1:11" s="20" customFormat="1" ht="164.5" customHeight="1" x14ac:dyDescent="0.2">
      <c r="A23" s="117" t="s">
        <v>130</v>
      </c>
      <c r="B23" s="33" t="s">
        <v>206</v>
      </c>
      <c r="C23" s="33" t="s">
        <v>207</v>
      </c>
      <c r="D23" s="33" t="s">
        <v>208</v>
      </c>
      <c r="E23" s="33" t="s">
        <v>209</v>
      </c>
      <c r="F23" s="33" t="s">
        <v>210</v>
      </c>
      <c r="G23" s="121" t="s">
        <v>187</v>
      </c>
      <c r="I23" s="38"/>
      <c r="J23" s="28"/>
      <c r="K23" s="28"/>
    </row>
    <row r="24" spans="1:11" ht="17" thickBot="1" x14ac:dyDescent="0.25">
      <c r="A24" s="30" t="s">
        <v>188</v>
      </c>
      <c r="B24" s="31"/>
      <c r="C24" s="31"/>
      <c r="D24" s="31"/>
      <c r="E24" s="31"/>
      <c r="F24" s="31"/>
      <c r="G24" s="32"/>
      <c r="H24" s="39"/>
      <c r="I24" s="39"/>
      <c r="J24" s="39"/>
      <c r="K24" s="39"/>
    </row>
    <row r="25" spans="1:11" s="20" customFormat="1" ht="16" x14ac:dyDescent="0.2">
      <c r="A25" s="39"/>
      <c r="B25" s="39"/>
      <c r="C25" s="39"/>
      <c r="D25" s="39"/>
      <c r="E25" s="39"/>
      <c r="F25" s="39"/>
      <c r="G25" s="39"/>
      <c r="H25" s="39"/>
      <c r="I25" s="39"/>
      <c r="J25" s="39"/>
      <c r="K25" s="39"/>
    </row>
    <row r="26" spans="1:11" ht="20" thickBot="1" x14ac:dyDescent="0.3">
      <c r="A26" s="176" t="s">
        <v>205</v>
      </c>
      <c r="B26" s="177"/>
      <c r="C26" s="177"/>
      <c r="D26" s="177"/>
      <c r="E26" s="177"/>
      <c r="F26" s="177"/>
      <c r="G26" s="177"/>
      <c r="H26" s="39"/>
      <c r="I26" s="39"/>
      <c r="J26" s="39"/>
      <c r="K26" s="39"/>
    </row>
    <row r="27" spans="1:11" s="20" customFormat="1" ht="163.5" customHeight="1" x14ac:dyDescent="0.2">
      <c r="A27" s="117" t="s">
        <v>130</v>
      </c>
      <c r="B27" s="33" t="s">
        <v>211</v>
      </c>
      <c r="C27" s="33" t="s">
        <v>212</v>
      </c>
      <c r="D27" s="33" t="s">
        <v>213</v>
      </c>
      <c r="E27" s="33" t="s">
        <v>214</v>
      </c>
      <c r="F27" s="33" t="s">
        <v>215</v>
      </c>
      <c r="G27" s="121" t="s">
        <v>187</v>
      </c>
      <c r="H27" s="28"/>
      <c r="I27" s="38"/>
      <c r="J27" s="28"/>
      <c r="K27" s="28"/>
    </row>
    <row r="28" spans="1:11" ht="17" thickBot="1" x14ac:dyDescent="0.25">
      <c r="A28" s="30" t="s">
        <v>188</v>
      </c>
      <c r="B28" s="31"/>
      <c r="C28" s="31"/>
      <c r="D28" s="31"/>
      <c r="E28" s="31"/>
      <c r="F28" s="31"/>
      <c r="G28" s="32"/>
      <c r="H28" s="39"/>
      <c r="I28" s="39"/>
      <c r="J28" s="39"/>
      <c r="K28" s="39"/>
    </row>
    <row r="29" spans="1:11" s="20" customFormat="1" ht="16" x14ac:dyDescent="0.2">
      <c r="A29" s="182"/>
      <c r="B29" s="182"/>
      <c r="C29" s="182"/>
      <c r="D29" s="182"/>
      <c r="E29" s="182"/>
      <c r="F29" s="182"/>
      <c r="G29" s="182"/>
      <c r="H29" s="39"/>
      <c r="I29" s="39"/>
      <c r="J29" s="39"/>
      <c r="K29" s="39"/>
    </row>
    <row r="30" spans="1:11" ht="19" x14ac:dyDescent="0.25">
      <c r="A30" s="181" t="s">
        <v>216</v>
      </c>
      <c r="B30" s="181"/>
      <c r="C30" s="181"/>
      <c r="D30" s="181"/>
      <c r="E30" s="181"/>
      <c r="F30" s="181"/>
      <c r="G30" s="181"/>
      <c r="H30" s="39"/>
      <c r="I30" s="39"/>
      <c r="J30" s="39"/>
      <c r="K30" s="39"/>
    </row>
    <row r="31" spans="1:11" ht="16" x14ac:dyDescent="0.2">
      <c r="A31" s="182"/>
      <c r="B31" s="182"/>
      <c r="C31" s="182"/>
      <c r="D31" s="182"/>
      <c r="E31" s="182"/>
      <c r="F31" s="182"/>
      <c r="G31" s="182"/>
      <c r="H31" s="39"/>
      <c r="I31" s="39"/>
      <c r="J31" s="39"/>
      <c r="K31" s="39"/>
    </row>
    <row r="32" spans="1:11" s="20" customFormat="1" ht="20" thickBot="1" x14ac:dyDescent="0.3">
      <c r="A32" s="176" t="s">
        <v>217</v>
      </c>
      <c r="B32" s="176"/>
      <c r="C32" s="176"/>
      <c r="D32" s="176"/>
      <c r="E32" s="176"/>
      <c r="F32" s="176"/>
      <c r="G32" s="176"/>
      <c r="H32" s="28"/>
      <c r="I32" s="28"/>
      <c r="J32" s="28"/>
      <c r="K32" s="28"/>
    </row>
    <row r="33" spans="1:11" ht="209.25" customHeight="1" x14ac:dyDescent="0.2">
      <c r="A33" s="117" t="s">
        <v>130</v>
      </c>
      <c r="B33" s="33" t="s">
        <v>218</v>
      </c>
      <c r="C33" s="33" t="s">
        <v>219</v>
      </c>
      <c r="D33" s="33" t="s">
        <v>220</v>
      </c>
      <c r="E33" s="33" t="s">
        <v>221</v>
      </c>
      <c r="F33" s="33" t="s">
        <v>222</v>
      </c>
      <c r="G33" s="121" t="s">
        <v>187</v>
      </c>
      <c r="H33" s="122"/>
      <c r="I33" s="28"/>
      <c r="J33" s="28"/>
      <c r="K33" s="28"/>
    </row>
    <row r="34" spans="1:11" s="20" customFormat="1" ht="17" thickBot="1" x14ac:dyDescent="0.25">
      <c r="A34" s="30" t="s">
        <v>188</v>
      </c>
      <c r="B34" s="31"/>
      <c r="C34" s="31"/>
      <c r="D34" s="31"/>
      <c r="E34" s="31"/>
      <c r="F34" s="31"/>
      <c r="G34" s="32"/>
      <c r="H34" s="28"/>
      <c r="I34" s="28"/>
      <c r="J34" s="28"/>
      <c r="K34" s="28"/>
    </row>
    <row r="35" spans="1:11" ht="16" x14ac:dyDescent="0.2">
      <c r="A35" s="28"/>
      <c r="B35" s="38"/>
      <c r="C35" s="38"/>
      <c r="D35" s="38"/>
      <c r="E35" s="38"/>
      <c r="F35" s="38"/>
      <c r="G35" s="88"/>
      <c r="H35" s="28"/>
      <c r="I35" s="28"/>
      <c r="J35" s="28"/>
      <c r="K35" s="28"/>
    </row>
    <row r="36" spans="1:11" s="20" customFormat="1" ht="20" thickBot="1" x14ac:dyDescent="0.3">
      <c r="A36" s="176" t="s">
        <v>217</v>
      </c>
      <c r="B36" s="176"/>
      <c r="C36" s="176"/>
      <c r="D36" s="176"/>
      <c r="E36" s="176"/>
      <c r="F36" s="176"/>
      <c r="G36" s="176"/>
      <c r="H36" s="39"/>
      <c r="I36" s="39"/>
      <c r="J36" s="39"/>
      <c r="K36" s="39"/>
    </row>
    <row r="37" spans="1:11" ht="282.5" customHeight="1" x14ac:dyDescent="0.2">
      <c r="A37" s="117" t="s">
        <v>130</v>
      </c>
      <c r="B37" s="33" t="s">
        <v>223</v>
      </c>
      <c r="C37" s="33" t="s">
        <v>224</v>
      </c>
      <c r="D37" s="33" t="s">
        <v>225</v>
      </c>
      <c r="E37" s="33" t="s">
        <v>226</v>
      </c>
      <c r="F37" s="33" t="s">
        <v>227</v>
      </c>
      <c r="G37" s="121" t="s">
        <v>187</v>
      </c>
      <c r="H37" s="143"/>
      <c r="I37" s="143"/>
      <c r="J37" s="144"/>
      <c r="K37" s="28"/>
    </row>
    <row r="38" spans="1:11" ht="17" thickBot="1" x14ac:dyDescent="0.25">
      <c r="A38" s="30" t="s">
        <v>188</v>
      </c>
      <c r="B38" s="73"/>
      <c r="C38" s="73"/>
      <c r="D38" s="73"/>
      <c r="E38" s="73"/>
      <c r="F38" s="73"/>
      <c r="G38" s="87"/>
      <c r="H38" s="28"/>
      <c r="I38" s="38"/>
      <c r="J38" s="28"/>
      <c r="K38" s="28"/>
    </row>
    <row r="39" spans="1:11" ht="16" x14ac:dyDescent="0.2">
      <c r="A39" s="28"/>
      <c r="B39" s="38"/>
      <c r="C39" s="38"/>
      <c r="D39" s="38"/>
      <c r="E39" s="38"/>
      <c r="F39" s="38"/>
      <c r="G39" s="88"/>
      <c r="H39" s="28"/>
      <c r="I39" s="38"/>
      <c r="J39" s="28"/>
      <c r="K39" s="28"/>
    </row>
    <row r="40" spans="1:11" ht="20" thickBot="1" x14ac:dyDescent="0.3">
      <c r="A40" s="176" t="s">
        <v>217</v>
      </c>
      <c r="B40" s="176"/>
      <c r="C40" s="176"/>
      <c r="D40" s="176"/>
      <c r="E40" s="176"/>
      <c r="F40" s="176"/>
      <c r="G40" s="176"/>
      <c r="H40" s="39"/>
      <c r="I40" s="39"/>
      <c r="J40" s="39"/>
      <c r="K40" s="39"/>
    </row>
    <row r="41" spans="1:11" ht="194.5" customHeight="1" x14ac:dyDescent="0.2">
      <c r="A41" s="117" t="s">
        <v>130</v>
      </c>
      <c r="B41" s="33" t="s">
        <v>228</v>
      </c>
      <c r="C41" s="33" t="s">
        <v>229</v>
      </c>
      <c r="D41" s="33" t="s">
        <v>230</v>
      </c>
      <c r="E41" s="33" t="s">
        <v>231</v>
      </c>
      <c r="F41" s="125" t="s">
        <v>232</v>
      </c>
      <c r="G41" s="121" t="s">
        <v>187</v>
      </c>
      <c r="H41" s="124"/>
      <c r="J41" s="89"/>
      <c r="K41" s="28"/>
    </row>
    <row r="42" spans="1:11" ht="17" thickBot="1" x14ac:dyDescent="0.25">
      <c r="A42" s="30" t="s">
        <v>188</v>
      </c>
      <c r="B42" s="73"/>
      <c r="C42" s="73"/>
      <c r="D42" s="73"/>
      <c r="E42" s="73"/>
      <c r="F42" s="73"/>
      <c r="G42" s="87"/>
      <c r="J42" s="89"/>
      <c r="K42" s="28"/>
    </row>
    <row r="43" spans="1:11" ht="16" x14ac:dyDescent="0.2">
      <c r="A43" s="28"/>
      <c r="B43" s="38"/>
      <c r="C43" s="38"/>
      <c r="D43" s="38"/>
      <c r="E43" s="38"/>
      <c r="F43" s="38"/>
      <c r="G43" s="28"/>
      <c r="J43" s="89"/>
      <c r="K43" s="28"/>
    </row>
    <row r="44" spans="1:11" ht="19" customHeight="1" thickBot="1" x14ac:dyDescent="0.3">
      <c r="A44" s="178" t="s">
        <v>233</v>
      </c>
      <c r="B44" s="176"/>
      <c r="C44" s="176"/>
      <c r="D44" s="176"/>
      <c r="E44" s="176"/>
      <c r="F44" s="176"/>
      <c r="G44" s="176"/>
      <c r="J44" s="89"/>
      <c r="K44" s="28"/>
    </row>
    <row r="45" spans="1:11" ht="257.5" customHeight="1" x14ac:dyDescent="0.2">
      <c r="A45" s="117" t="s">
        <v>130</v>
      </c>
      <c r="B45" s="33" t="s">
        <v>234</v>
      </c>
      <c r="C45" s="33" t="s">
        <v>235</v>
      </c>
      <c r="D45" s="33" t="s">
        <v>236</v>
      </c>
      <c r="E45" s="33" t="s">
        <v>237</v>
      </c>
      <c r="F45" s="33" t="s">
        <v>238</v>
      </c>
      <c r="G45" s="121" t="s">
        <v>187</v>
      </c>
      <c r="H45" s="143"/>
      <c r="I45" s="143"/>
      <c r="J45" s="143"/>
      <c r="K45" s="38"/>
    </row>
    <row r="46" spans="1:11" ht="17" thickBot="1" x14ac:dyDescent="0.25">
      <c r="A46" s="30" t="s">
        <v>188</v>
      </c>
      <c r="B46" s="73"/>
      <c r="C46" s="73"/>
      <c r="D46" s="73"/>
      <c r="E46" s="73"/>
      <c r="F46" s="73"/>
      <c r="G46" s="87"/>
      <c r="H46" s="38"/>
      <c r="I46" s="89"/>
      <c r="J46" s="89"/>
      <c r="K46" s="28"/>
    </row>
    <row r="47" spans="1:11" ht="16" x14ac:dyDescent="0.2">
      <c r="A47" s="28"/>
      <c r="B47" s="38"/>
      <c r="C47" s="38"/>
      <c r="D47" s="38"/>
      <c r="E47" s="38"/>
      <c r="F47" s="38"/>
      <c r="G47" s="28"/>
      <c r="I47" s="89"/>
      <c r="J47" s="89"/>
      <c r="K47" s="28"/>
    </row>
    <row r="48" spans="1:11" ht="19" customHeight="1" thickBot="1" x14ac:dyDescent="0.3">
      <c r="A48" s="178" t="s">
        <v>233</v>
      </c>
      <c r="B48" s="176"/>
      <c r="C48" s="176"/>
      <c r="D48" s="176"/>
      <c r="E48" s="176"/>
      <c r="F48" s="176"/>
      <c r="G48" s="176"/>
      <c r="H48" s="38"/>
      <c r="I48" s="89"/>
      <c r="J48" s="89"/>
      <c r="K48" s="28"/>
    </row>
    <row r="49" spans="1:11" ht="195.5" customHeight="1" x14ac:dyDescent="0.2">
      <c r="A49" s="117" t="s">
        <v>130</v>
      </c>
      <c r="B49" s="33" t="s">
        <v>239</v>
      </c>
      <c r="C49" s="33" t="s">
        <v>240</v>
      </c>
      <c r="D49" s="33" t="s">
        <v>241</v>
      </c>
      <c r="E49" s="33" t="s">
        <v>242</v>
      </c>
      <c r="F49" s="33" t="s">
        <v>243</v>
      </c>
      <c r="G49" s="121" t="s">
        <v>187</v>
      </c>
      <c r="H49" s="141"/>
      <c r="I49" s="142"/>
      <c r="K49" s="39"/>
    </row>
    <row r="50" spans="1:11" ht="17" thickBot="1" x14ac:dyDescent="0.25">
      <c r="A50" s="30" t="s">
        <v>188</v>
      </c>
      <c r="B50" s="31"/>
      <c r="C50" s="31"/>
      <c r="D50" s="31"/>
      <c r="E50" s="31"/>
      <c r="F50" s="31"/>
      <c r="G50" s="32"/>
      <c r="H50" s="28"/>
      <c r="I50" s="28"/>
      <c r="J50" s="28"/>
      <c r="K50" s="28"/>
    </row>
    <row r="51" spans="1:11" ht="16" x14ac:dyDescent="0.2">
      <c r="A51" s="28"/>
      <c r="B51" s="38"/>
      <c r="C51" s="38"/>
      <c r="D51" s="38"/>
      <c r="E51" s="38"/>
      <c r="F51" s="38"/>
      <c r="G51" s="28"/>
      <c r="H51" s="35"/>
      <c r="J51" s="28"/>
      <c r="K51" s="28"/>
    </row>
    <row r="52" spans="1:11" ht="19" x14ac:dyDescent="0.25">
      <c r="A52" s="68" t="s">
        <v>244</v>
      </c>
      <c r="B52" s="38"/>
      <c r="C52" s="38"/>
      <c r="D52" s="38"/>
      <c r="E52" s="38"/>
      <c r="F52" s="38"/>
      <c r="G52" s="28"/>
      <c r="H52" s="28"/>
      <c r="I52" s="85"/>
      <c r="J52" s="28"/>
      <c r="K52" s="28"/>
    </row>
    <row r="53" spans="1:11" ht="16" x14ac:dyDescent="0.2">
      <c r="A53" s="39"/>
      <c r="B53" s="39"/>
      <c r="C53" s="39"/>
      <c r="D53" s="39"/>
      <c r="E53" s="39"/>
      <c r="F53" s="39"/>
      <c r="G53" s="39"/>
      <c r="H53" s="28"/>
      <c r="I53" s="85"/>
      <c r="J53" s="28"/>
      <c r="K53" s="28"/>
    </row>
    <row r="54" spans="1:11" ht="20" thickBot="1" x14ac:dyDescent="0.3">
      <c r="A54" s="179" t="s">
        <v>245</v>
      </c>
      <c r="B54" s="179"/>
      <c r="C54" s="179"/>
      <c r="D54" s="179"/>
      <c r="E54" s="179"/>
      <c r="F54" s="179"/>
      <c r="G54" s="179"/>
      <c r="H54" s="39"/>
      <c r="I54" s="39"/>
      <c r="J54" s="39"/>
      <c r="K54" s="39"/>
    </row>
    <row r="55" spans="1:11" ht="241.5" customHeight="1" x14ac:dyDescent="0.2">
      <c r="A55" s="117" t="s">
        <v>130</v>
      </c>
      <c r="B55" s="34" t="s">
        <v>246</v>
      </c>
      <c r="C55" s="34" t="s">
        <v>247</v>
      </c>
      <c r="D55" s="34" t="s">
        <v>248</v>
      </c>
      <c r="E55" s="34" t="s">
        <v>249</v>
      </c>
      <c r="F55" s="34" t="s">
        <v>250</v>
      </c>
      <c r="G55" s="121" t="s">
        <v>187</v>
      </c>
      <c r="H55" s="157"/>
      <c r="I55" s="35"/>
      <c r="J55" s="70"/>
      <c r="K55" s="28"/>
    </row>
    <row r="56" spans="1:11" ht="17" thickBot="1" x14ac:dyDescent="0.25">
      <c r="A56" s="30" t="s">
        <v>188</v>
      </c>
      <c r="B56" s="73"/>
      <c r="C56" s="73"/>
      <c r="D56" s="73"/>
      <c r="E56" s="73"/>
      <c r="F56" s="73"/>
      <c r="G56" s="87"/>
      <c r="H56" s="28"/>
      <c r="I56" s="35"/>
      <c r="J56" s="70"/>
      <c r="K56" s="28"/>
    </row>
    <row r="57" spans="1:11" ht="16" x14ac:dyDescent="0.2">
      <c r="A57" s="40"/>
      <c r="B57" s="85"/>
      <c r="C57" s="85"/>
      <c r="D57" s="85"/>
      <c r="E57" s="85"/>
      <c r="F57" s="85"/>
      <c r="G57" s="28"/>
      <c r="H57" s="28"/>
      <c r="I57" s="85"/>
      <c r="J57" s="28"/>
      <c r="K57" s="28"/>
    </row>
    <row r="58" spans="1:11" ht="20" thickBot="1" x14ac:dyDescent="0.3">
      <c r="A58" s="179" t="s">
        <v>251</v>
      </c>
      <c r="B58" s="179"/>
      <c r="C58" s="179"/>
      <c r="D58" s="179"/>
      <c r="E58" s="179"/>
      <c r="F58" s="179"/>
      <c r="G58" s="179"/>
      <c r="H58" s="39"/>
      <c r="I58" s="39"/>
      <c r="J58" s="39"/>
      <c r="K58" s="39"/>
    </row>
    <row r="59" spans="1:11" ht="187" x14ac:dyDescent="0.2">
      <c r="A59" s="117" t="s">
        <v>130</v>
      </c>
      <c r="B59" s="33" t="s">
        <v>252</v>
      </c>
      <c r="C59" s="33" t="s">
        <v>253</v>
      </c>
      <c r="D59" s="33" t="s">
        <v>254</v>
      </c>
      <c r="E59" s="33" t="s">
        <v>255</v>
      </c>
      <c r="F59" s="33" t="s">
        <v>256</v>
      </c>
      <c r="G59" s="121" t="s">
        <v>187</v>
      </c>
      <c r="H59" s="139"/>
      <c r="I59" s="140"/>
      <c r="K59" s="28"/>
    </row>
    <row r="60" spans="1:11" ht="17" thickBot="1" x14ac:dyDescent="0.25">
      <c r="A60" s="30" t="s">
        <v>188</v>
      </c>
      <c r="B60" s="73"/>
      <c r="C60" s="73"/>
      <c r="D60" s="73"/>
      <c r="E60" s="73"/>
      <c r="F60" s="73"/>
      <c r="G60" s="87"/>
      <c r="H60" s="28"/>
      <c r="I60" s="35"/>
      <c r="J60" s="70"/>
      <c r="K60" s="28"/>
    </row>
    <row r="61" spans="1:11" ht="16" x14ac:dyDescent="0.2">
      <c r="A61" s="40"/>
      <c r="B61" s="85"/>
      <c r="C61" s="85"/>
      <c r="D61" s="85"/>
      <c r="E61" s="85"/>
      <c r="F61" s="85"/>
      <c r="G61" s="28"/>
      <c r="H61" s="28"/>
      <c r="I61" s="35"/>
      <c r="J61" s="70"/>
      <c r="K61" s="28"/>
    </row>
    <row r="62" spans="1:11" ht="20" thickBot="1" x14ac:dyDescent="0.3">
      <c r="A62" s="179" t="s">
        <v>251</v>
      </c>
      <c r="B62" s="179"/>
      <c r="C62" s="179"/>
      <c r="D62" s="179"/>
      <c r="E62" s="179"/>
      <c r="F62" s="179"/>
      <c r="G62" s="179"/>
      <c r="H62" s="28"/>
      <c r="I62" s="28"/>
      <c r="J62" s="28"/>
      <c r="K62" s="28"/>
    </row>
    <row r="63" spans="1:11" ht="261.75" customHeight="1" x14ac:dyDescent="0.2">
      <c r="A63" s="117" t="s">
        <v>130</v>
      </c>
      <c r="B63" s="33" t="s">
        <v>257</v>
      </c>
      <c r="C63" s="33" t="s">
        <v>258</v>
      </c>
      <c r="D63" s="125" t="s">
        <v>259</v>
      </c>
      <c r="E63" s="33" t="s">
        <v>260</v>
      </c>
      <c r="F63" s="33" t="s">
        <v>261</v>
      </c>
      <c r="G63" s="121" t="s">
        <v>187</v>
      </c>
      <c r="H63" s="89"/>
      <c r="I63" s="35"/>
      <c r="J63" s="28"/>
      <c r="K63" s="28"/>
    </row>
    <row r="64" spans="1:11" ht="17" thickBot="1" x14ac:dyDescent="0.25">
      <c r="A64" s="30" t="s">
        <v>188</v>
      </c>
      <c r="B64" s="73"/>
      <c r="C64" s="73"/>
      <c r="D64" s="73"/>
      <c r="E64" s="73"/>
      <c r="F64" s="73"/>
      <c r="G64" s="87"/>
      <c r="H64" s="28"/>
      <c r="I64" s="28"/>
      <c r="J64" s="28"/>
      <c r="K64" s="28"/>
    </row>
    <row r="65" spans="1:11" ht="16" x14ac:dyDescent="0.2">
      <c r="A65" s="28"/>
      <c r="B65" s="38"/>
      <c r="C65" s="38"/>
      <c r="D65" s="38"/>
      <c r="E65" s="38"/>
      <c r="F65" s="38"/>
      <c r="G65" s="28"/>
      <c r="H65" s="28"/>
      <c r="I65" s="28"/>
      <c r="J65" s="28"/>
      <c r="K65" s="28"/>
    </row>
    <row r="66" spans="1:11" ht="16" x14ac:dyDescent="0.2">
      <c r="A66" s="28"/>
      <c r="B66" s="28"/>
      <c r="C66" s="28"/>
      <c r="D66" s="28"/>
      <c r="E66" s="28"/>
      <c r="F66" s="28"/>
      <c r="G66" s="28"/>
      <c r="H66" s="28"/>
      <c r="I66" s="28"/>
      <c r="J66" s="28"/>
      <c r="K66" s="28"/>
    </row>
    <row r="67" spans="1:11" ht="16" x14ac:dyDescent="0.2">
      <c r="A67" s="28"/>
      <c r="B67" s="28"/>
      <c r="C67" s="28"/>
      <c r="D67" s="28"/>
      <c r="E67" s="28"/>
      <c r="F67" s="28"/>
      <c r="G67" s="28"/>
      <c r="H67" s="28"/>
      <c r="I67" s="28"/>
      <c r="J67" s="28"/>
      <c r="K67" s="28"/>
    </row>
    <row r="68" spans="1:11" ht="16" x14ac:dyDescent="0.2">
      <c r="A68" s="28"/>
      <c r="B68" s="28"/>
      <c r="C68" s="28"/>
      <c r="D68" s="28"/>
      <c r="E68" s="28"/>
      <c r="F68" s="28"/>
      <c r="G68" s="28"/>
      <c r="H68" s="28"/>
      <c r="I68" s="28"/>
      <c r="J68" s="28"/>
      <c r="K68" s="28"/>
    </row>
    <row r="69" spans="1:11" ht="17" thickBot="1" x14ac:dyDescent="0.25">
      <c r="A69" s="28"/>
      <c r="B69" s="28"/>
      <c r="C69" s="28"/>
      <c r="D69" s="28"/>
      <c r="E69" s="28"/>
      <c r="F69" s="28"/>
      <c r="G69" s="28"/>
      <c r="H69" s="28"/>
      <c r="I69" s="28"/>
      <c r="J69" s="28"/>
      <c r="K69" s="28"/>
    </row>
    <row r="70" spans="1:11" ht="17" thickBot="1" x14ac:dyDescent="0.25">
      <c r="A70" s="28"/>
      <c r="B70" s="164" t="s">
        <v>110</v>
      </c>
      <c r="C70" s="74">
        <f>F70</f>
        <v>0</v>
      </c>
      <c r="D70" s="75"/>
      <c r="E70" s="75">
        <f>SUM(B72:F72)</f>
        <v>0</v>
      </c>
      <c r="F70" s="76">
        <f>E70/G72</f>
        <v>0</v>
      </c>
      <c r="G70" s="77"/>
      <c r="H70" s="28"/>
      <c r="I70" s="28"/>
      <c r="J70" s="28"/>
      <c r="K70" s="28"/>
    </row>
    <row r="71" spans="1:11" ht="16" x14ac:dyDescent="0.2">
      <c r="A71" s="28"/>
      <c r="B71" s="78">
        <f t="shared" ref="B71:G71" si="0">SUM(B8:B28)</f>
        <v>0</v>
      </c>
      <c r="C71" s="78">
        <f t="shared" si="0"/>
        <v>0</v>
      </c>
      <c r="D71" s="78">
        <f t="shared" si="0"/>
        <v>0</v>
      </c>
      <c r="E71" s="78">
        <f t="shared" si="0"/>
        <v>0</v>
      </c>
      <c r="F71" s="78">
        <f t="shared" si="0"/>
        <v>0</v>
      </c>
      <c r="G71" s="78">
        <f t="shared" si="0"/>
        <v>0</v>
      </c>
      <c r="H71" s="28"/>
      <c r="I71" s="28"/>
      <c r="J71" s="28"/>
      <c r="K71" s="28"/>
    </row>
    <row r="72" spans="1:11" ht="17" thickBot="1" x14ac:dyDescent="0.25">
      <c r="A72" s="28"/>
      <c r="B72" s="79">
        <f>B71</f>
        <v>0</v>
      </c>
      <c r="C72" s="80">
        <f>C71*2</f>
        <v>0</v>
      </c>
      <c r="D72" s="80">
        <f>D71*3</f>
        <v>0</v>
      </c>
      <c r="E72" s="80">
        <f>E71*4</f>
        <v>0</v>
      </c>
      <c r="F72" s="81">
        <f>F71*5</f>
        <v>0</v>
      </c>
      <c r="G72" s="81">
        <f>6-G71</f>
        <v>6</v>
      </c>
      <c r="H72" s="28"/>
      <c r="I72" s="28"/>
      <c r="J72" s="28"/>
      <c r="K72" s="28"/>
    </row>
    <row r="73" spans="1:11" ht="17" thickBot="1" x14ac:dyDescent="0.25">
      <c r="A73" s="28"/>
      <c r="B73" s="28"/>
      <c r="C73" s="28"/>
      <c r="D73" s="28"/>
      <c r="E73" s="28"/>
      <c r="F73" s="28"/>
      <c r="G73" s="28"/>
      <c r="H73" s="28"/>
      <c r="I73" s="28"/>
      <c r="J73" s="28"/>
      <c r="K73" s="28"/>
    </row>
    <row r="74" spans="1:11" ht="17" thickBot="1" x14ac:dyDescent="0.25">
      <c r="A74" s="28"/>
      <c r="B74" s="164" t="s">
        <v>111</v>
      </c>
      <c r="C74" s="74">
        <f>F74</f>
        <v>0</v>
      </c>
      <c r="D74" s="75"/>
      <c r="E74" s="75">
        <f>SUM(B76:F76)</f>
        <v>0</v>
      </c>
      <c r="F74" s="76">
        <f>E74/G76</f>
        <v>0</v>
      </c>
      <c r="G74" s="77"/>
      <c r="H74" s="28"/>
      <c r="I74" s="28"/>
      <c r="J74" s="28"/>
      <c r="K74" s="28"/>
    </row>
    <row r="75" spans="1:11" ht="16" x14ac:dyDescent="0.2">
      <c r="A75" s="28"/>
      <c r="B75" s="78">
        <f t="shared" ref="B75:G75" si="1">SUM(B34:B50)</f>
        <v>0</v>
      </c>
      <c r="C75" s="78">
        <f t="shared" si="1"/>
        <v>0</v>
      </c>
      <c r="D75" s="78">
        <f t="shared" si="1"/>
        <v>0</v>
      </c>
      <c r="E75" s="78">
        <f t="shared" si="1"/>
        <v>0</v>
      </c>
      <c r="F75" s="78">
        <f t="shared" si="1"/>
        <v>0</v>
      </c>
      <c r="G75" s="78">
        <f t="shared" si="1"/>
        <v>0</v>
      </c>
      <c r="H75" s="28"/>
      <c r="I75" s="28"/>
      <c r="J75" s="28"/>
      <c r="K75" s="28"/>
    </row>
    <row r="76" spans="1:11" ht="17" thickBot="1" x14ac:dyDescent="0.25">
      <c r="A76" s="28"/>
      <c r="B76" s="79">
        <f>B75</f>
        <v>0</v>
      </c>
      <c r="C76" s="80">
        <f>C75*2</f>
        <v>0</v>
      </c>
      <c r="D76" s="80">
        <f>D75*3</f>
        <v>0</v>
      </c>
      <c r="E76" s="80">
        <f>E75*4</f>
        <v>0</v>
      </c>
      <c r="F76" s="81">
        <f>F75*5</f>
        <v>0</v>
      </c>
      <c r="G76" s="81">
        <f>5-G75</f>
        <v>5</v>
      </c>
      <c r="H76" s="28"/>
      <c r="I76" s="28"/>
      <c r="J76" s="28"/>
      <c r="K76" s="28"/>
    </row>
    <row r="77" spans="1:11" ht="17" thickBot="1" x14ac:dyDescent="0.25">
      <c r="A77" s="28"/>
      <c r="B77" s="28"/>
      <c r="C77" s="28"/>
      <c r="D77" s="28"/>
      <c r="E77" s="28"/>
      <c r="F77" s="28"/>
      <c r="G77" s="28"/>
    </row>
    <row r="78" spans="1:11" ht="17" thickBot="1" x14ac:dyDescent="0.25">
      <c r="A78" s="28"/>
      <c r="B78" s="164" t="s">
        <v>112</v>
      </c>
      <c r="C78" s="74">
        <f>F78</f>
        <v>0</v>
      </c>
      <c r="D78" s="75"/>
      <c r="E78" s="75">
        <f>SUM(B80:F80)</f>
        <v>0</v>
      </c>
      <c r="F78" s="76">
        <f>E78/G80</f>
        <v>0</v>
      </c>
      <c r="G78" s="77"/>
    </row>
    <row r="79" spans="1:11" ht="16" x14ac:dyDescent="0.2">
      <c r="A79" s="28"/>
      <c r="B79" s="78">
        <f t="shared" ref="B79:G79" si="2">SUM(B56:B65)</f>
        <v>0</v>
      </c>
      <c r="C79" s="78">
        <f t="shared" si="2"/>
        <v>0</v>
      </c>
      <c r="D79" s="78">
        <f t="shared" si="2"/>
        <v>0</v>
      </c>
      <c r="E79" s="78">
        <f t="shared" si="2"/>
        <v>0</v>
      </c>
      <c r="F79" s="78">
        <f t="shared" si="2"/>
        <v>0</v>
      </c>
      <c r="G79" s="78">
        <f t="shared" si="2"/>
        <v>0</v>
      </c>
    </row>
    <row r="80" spans="1:11" ht="17" thickBot="1" x14ac:dyDescent="0.25">
      <c r="A80" s="28"/>
      <c r="B80" s="79">
        <f>B79</f>
        <v>0</v>
      </c>
      <c r="C80" s="80">
        <f>C79*2</f>
        <v>0</v>
      </c>
      <c r="D80" s="80">
        <f>D79*3</f>
        <v>0</v>
      </c>
      <c r="E80" s="80">
        <f>E79*4</f>
        <v>0</v>
      </c>
      <c r="F80" s="81">
        <f>F79*5</f>
        <v>0</v>
      </c>
      <c r="G80" s="83">
        <f>3-G79</f>
        <v>3</v>
      </c>
    </row>
  </sheetData>
  <mergeCells count="16">
    <mergeCell ref="A36:G36"/>
    <mergeCell ref="A44:G44"/>
    <mergeCell ref="A32:G32"/>
    <mergeCell ref="A18:G18"/>
    <mergeCell ref="A22:G22"/>
    <mergeCell ref="A26:G26"/>
    <mergeCell ref="A4:G4"/>
    <mergeCell ref="A14:G14"/>
    <mergeCell ref="A29:G29"/>
    <mergeCell ref="A30:G30"/>
    <mergeCell ref="A31:G31"/>
    <mergeCell ref="A48:G48"/>
    <mergeCell ref="A54:G54"/>
    <mergeCell ref="A58:G58"/>
    <mergeCell ref="A40:G40"/>
    <mergeCell ref="A62:G6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C5EF1-DFC6-4BD2-AE9F-A0B5EE5EC462}">
  <dimension ref="A1:L49"/>
  <sheetViews>
    <sheetView zoomScale="65" zoomScaleNormal="65" workbookViewId="0">
      <selection activeCell="D8" sqref="D8"/>
    </sheetView>
  </sheetViews>
  <sheetFormatPr baseColWidth="10" defaultColWidth="8.83203125" defaultRowHeight="15" x14ac:dyDescent="0.2"/>
  <cols>
    <col min="1" max="1" width="16.83203125" customWidth="1"/>
    <col min="2" max="6" width="40.83203125" customWidth="1"/>
    <col min="7" max="7" width="23.33203125" customWidth="1"/>
    <col min="8" max="9" width="33" customWidth="1"/>
  </cols>
  <sheetData>
    <row r="1" spans="1:12" ht="16" x14ac:dyDescent="0.2">
      <c r="A1" s="28"/>
      <c r="B1" s="28"/>
      <c r="C1" s="28"/>
      <c r="D1" s="28"/>
      <c r="E1" s="28"/>
      <c r="F1" s="28"/>
      <c r="G1" s="28"/>
      <c r="H1" s="28"/>
      <c r="I1" s="28"/>
    </row>
    <row r="2" spans="1:12" ht="19" x14ac:dyDescent="0.25">
      <c r="A2" s="41" t="s">
        <v>262</v>
      </c>
      <c r="B2" s="28"/>
      <c r="C2" s="28"/>
      <c r="D2" s="28"/>
      <c r="E2" s="28"/>
      <c r="F2" s="28"/>
      <c r="G2" s="28"/>
      <c r="H2" s="28"/>
      <c r="I2" s="28"/>
    </row>
    <row r="3" spans="1:12" ht="16" x14ac:dyDescent="0.2">
      <c r="A3" s="28"/>
      <c r="B3" s="28"/>
      <c r="C3" s="28"/>
      <c r="D3" s="28"/>
      <c r="E3" s="28"/>
      <c r="F3" s="28"/>
      <c r="G3" s="28"/>
      <c r="H3" s="28"/>
      <c r="I3" s="28"/>
    </row>
    <row r="4" spans="1:12" ht="18.5" customHeight="1" x14ac:dyDescent="0.25">
      <c r="A4" s="183" t="s">
        <v>263</v>
      </c>
      <c r="B4" s="181"/>
      <c r="C4" s="181"/>
      <c r="D4" s="181"/>
      <c r="E4" s="181"/>
      <c r="F4" s="181"/>
      <c r="G4" s="181"/>
      <c r="H4" s="28"/>
      <c r="I4" s="28"/>
    </row>
    <row r="5" spans="1:12" s="20" customFormat="1" ht="16" x14ac:dyDescent="0.2">
      <c r="A5" s="28"/>
      <c r="B5" s="28"/>
      <c r="C5" s="28"/>
      <c r="D5" s="28"/>
      <c r="E5" s="28"/>
      <c r="F5" s="28"/>
      <c r="G5" s="28"/>
      <c r="H5" s="28"/>
      <c r="I5" s="28"/>
      <c r="J5" s="28"/>
      <c r="K5" s="28"/>
      <c r="L5" s="28"/>
    </row>
    <row r="6" spans="1:12" ht="20" thickBot="1" x14ac:dyDescent="0.3">
      <c r="A6" s="174" t="s">
        <v>264</v>
      </c>
      <c r="B6" s="175"/>
      <c r="C6" s="175"/>
      <c r="D6" s="175"/>
      <c r="E6" s="175"/>
      <c r="F6" s="175"/>
      <c r="G6" s="175"/>
      <c r="H6" s="28"/>
      <c r="I6" s="28"/>
    </row>
    <row r="7" spans="1:12" s="20" customFormat="1" ht="282" customHeight="1" x14ac:dyDescent="0.2">
      <c r="A7" s="117" t="s">
        <v>130</v>
      </c>
      <c r="B7" s="33" t="s">
        <v>265</v>
      </c>
      <c r="C7" s="33" t="s">
        <v>266</v>
      </c>
      <c r="D7" s="33" t="s">
        <v>267</v>
      </c>
      <c r="E7" s="33" t="s">
        <v>268</v>
      </c>
      <c r="F7" s="33" t="s">
        <v>269</v>
      </c>
      <c r="G7" s="29"/>
      <c r="H7" s="116"/>
      <c r="I7" s="69"/>
    </row>
    <row r="8" spans="1:12" ht="17" thickBot="1" x14ac:dyDescent="0.25">
      <c r="A8" s="30" t="s">
        <v>270</v>
      </c>
      <c r="B8" s="73"/>
      <c r="C8" s="73"/>
      <c r="D8" s="73"/>
      <c r="E8" s="73"/>
      <c r="F8" s="73"/>
      <c r="G8" s="32"/>
      <c r="H8" s="28"/>
      <c r="I8" s="35"/>
    </row>
    <row r="9" spans="1:12" ht="16" x14ac:dyDescent="0.2">
      <c r="A9" s="28"/>
      <c r="B9" s="35"/>
      <c r="C9" s="35"/>
      <c r="D9" s="35"/>
      <c r="E9" s="35"/>
      <c r="F9" s="38"/>
      <c r="G9" s="28"/>
      <c r="H9" s="28"/>
      <c r="I9" s="28"/>
    </row>
    <row r="10" spans="1:12" ht="20" thickBot="1" x14ac:dyDescent="0.25">
      <c r="A10" s="91" t="s">
        <v>271</v>
      </c>
      <c r="B10" s="39"/>
      <c r="C10" s="39"/>
      <c r="D10" s="39"/>
      <c r="E10" s="39"/>
      <c r="F10" s="39"/>
      <c r="G10" s="39"/>
      <c r="H10" s="39"/>
      <c r="I10" s="39"/>
    </row>
    <row r="11" spans="1:12" s="20" customFormat="1" ht="396" customHeight="1" x14ac:dyDescent="0.2">
      <c r="A11" s="145"/>
      <c r="B11" s="33" t="s">
        <v>272</v>
      </c>
      <c r="C11" s="33" t="s">
        <v>273</v>
      </c>
      <c r="D11" s="33" t="s">
        <v>274</v>
      </c>
      <c r="E11" s="33" t="s">
        <v>275</v>
      </c>
      <c r="F11" s="33" t="s">
        <v>276</v>
      </c>
      <c r="G11" s="71" t="s">
        <v>277</v>
      </c>
      <c r="H11" s="85"/>
      <c r="I11" s="72"/>
    </row>
    <row r="12" spans="1:12" ht="17" thickBot="1" x14ac:dyDescent="0.25">
      <c r="A12" s="30" t="s">
        <v>270</v>
      </c>
      <c r="B12" s="31"/>
      <c r="C12" s="31"/>
      <c r="D12" s="31"/>
      <c r="E12" s="31"/>
      <c r="F12" s="31"/>
      <c r="G12" s="32"/>
      <c r="H12" s="39"/>
      <c r="I12" s="39"/>
    </row>
    <row r="13" spans="1:12" ht="16" x14ac:dyDescent="0.2">
      <c r="A13" s="39"/>
      <c r="B13" s="39"/>
      <c r="C13" s="39"/>
      <c r="D13" s="39"/>
      <c r="E13" s="39"/>
      <c r="F13" s="39"/>
      <c r="G13" s="39"/>
      <c r="H13" s="39"/>
      <c r="I13" s="39"/>
    </row>
    <row r="14" spans="1:12" ht="20" thickBot="1" x14ac:dyDescent="0.3">
      <c r="A14" s="174" t="s">
        <v>278</v>
      </c>
      <c r="B14" s="175"/>
      <c r="C14" s="175"/>
      <c r="D14" s="175"/>
      <c r="E14" s="175"/>
      <c r="F14" s="175"/>
      <c r="G14" s="175"/>
      <c r="H14" s="28"/>
      <c r="I14" s="28"/>
    </row>
    <row r="15" spans="1:12" ht="349" customHeight="1" x14ac:dyDescent="0.2">
      <c r="A15" s="117" t="s">
        <v>130</v>
      </c>
      <c r="B15" s="34" t="s">
        <v>279</v>
      </c>
      <c r="C15" s="33" t="s">
        <v>280</v>
      </c>
      <c r="D15" s="33" t="s">
        <v>281</v>
      </c>
      <c r="E15" s="33" t="s">
        <v>282</v>
      </c>
      <c r="F15" s="33" t="s">
        <v>283</v>
      </c>
      <c r="G15" s="121" t="s">
        <v>277</v>
      </c>
      <c r="H15" s="28"/>
      <c r="I15" s="28"/>
    </row>
    <row r="16" spans="1:12" ht="17" thickBot="1" x14ac:dyDescent="0.25">
      <c r="A16" s="30" t="s">
        <v>270</v>
      </c>
      <c r="B16" s="73"/>
      <c r="C16" s="73"/>
      <c r="D16" s="73"/>
      <c r="E16" s="73"/>
      <c r="F16" s="73"/>
      <c r="G16" s="32"/>
      <c r="H16" s="28"/>
      <c r="I16" s="28"/>
    </row>
    <row r="17" spans="1:9" ht="16" x14ac:dyDescent="0.2">
      <c r="A17" s="39"/>
      <c r="B17" s="39"/>
      <c r="C17" s="39"/>
      <c r="D17" s="39"/>
      <c r="E17" s="39"/>
      <c r="F17" s="39"/>
      <c r="G17" s="39"/>
      <c r="H17" s="39"/>
      <c r="I17" s="39"/>
    </row>
    <row r="18" spans="1:9" ht="19" x14ac:dyDescent="0.25">
      <c r="A18" s="68" t="s">
        <v>284</v>
      </c>
      <c r="B18" s="28"/>
      <c r="C18" s="28"/>
      <c r="D18" s="28"/>
      <c r="E18" s="28"/>
      <c r="F18" s="28"/>
      <c r="G18" s="28"/>
      <c r="H18" s="28"/>
      <c r="I18" s="28"/>
    </row>
    <row r="19" spans="1:9" ht="16" x14ac:dyDescent="0.2">
      <c r="A19" s="84"/>
      <c r="B19" s="28"/>
      <c r="C19" s="28"/>
      <c r="D19" s="28"/>
      <c r="E19" s="28"/>
      <c r="F19" s="28"/>
      <c r="G19" s="28"/>
      <c r="H19" s="28"/>
      <c r="I19" s="28"/>
    </row>
    <row r="20" spans="1:9" ht="20" thickBot="1" x14ac:dyDescent="0.3">
      <c r="A20" s="176" t="s">
        <v>285</v>
      </c>
      <c r="B20" s="177"/>
      <c r="C20" s="177"/>
      <c r="D20" s="177"/>
      <c r="E20" s="177"/>
      <c r="F20" s="177"/>
      <c r="G20" s="177"/>
      <c r="H20" s="39"/>
      <c r="I20" s="39"/>
    </row>
    <row r="21" spans="1:9" ht="178.5" customHeight="1" x14ac:dyDescent="0.2">
      <c r="A21" s="117" t="s">
        <v>130</v>
      </c>
      <c r="B21" s="33" t="s">
        <v>286</v>
      </c>
      <c r="C21" s="33" t="s">
        <v>287</v>
      </c>
      <c r="D21" s="33" t="s">
        <v>288</v>
      </c>
      <c r="E21" s="33" t="s">
        <v>289</v>
      </c>
      <c r="F21" s="33" t="s">
        <v>290</v>
      </c>
      <c r="G21" s="160" t="s">
        <v>291</v>
      </c>
      <c r="H21" s="38"/>
      <c r="I21" s="28"/>
    </row>
    <row r="22" spans="1:9" ht="17" thickBot="1" x14ac:dyDescent="0.25">
      <c r="A22" s="30" t="s">
        <v>270</v>
      </c>
      <c r="B22" s="31"/>
      <c r="C22" s="31"/>
      <c r="D22" s="31"/>
      <c r="E22" s="31"/>
      <c r="F22" s="31"/>
      <c r="G22" s="32"/>
      <c r="H22" s="39"/>
      <c r="I22" s="39"/>
    </row>
    <row r="23" spans="1:9" ht="16" x14ac:dyDescent="0.2">
      <c r="A23" s="39"/>
      <c r="B23" s="39"/>
      <c r="C23" s="39"/>
      <c r="D23" s="39"/>
      <c r="E23" s="39"/>
      <c r="F23" s="39"/>
      <c r="G23" s="39"/>
      <c r="H23" s="38"/>
    </row>
    <row r="24" spans="1:9" ht="19" x14ac:dyDescent="0.25">
      <c r="A24" s="68" t="s">
        <v>292</v>
      </c>
      <c r="B24" s="39"/>
      <c r="C24" s="39"/>
      <c r="D24" s="39"/>
      <c r="E24" s="39"/>
      <c r="F24" s="39"/>
      <c r="G24" s="39"/>
      <c r="H24" s="38"/>
      <c r="I24" s="28"/>
    </row>
    <row r="25" spans="1:9" ht="16" x14ac:dyDescent="0.2">
      <c r="A25" s="28"/>
      <c r="B25" s="28"/>
      <c r="C25" s="28"/>
      <c r="D25" s="28"/>
      <c r="E25" s="28"/>
      <c r="F25" s="28"/>
      <c r="G25" s="28"/>
      <c r="H25" s="28"/>
      <c r="I25" s="28"/>
    </row>
    <row r="26" spans="1:9" ht="20" thickBot="1" x14ac:dyDescent="0.3">
      <c r="A26" s="176" t="s">
        <v>293</v>
      </c>
      <c r="B26" s="177"/>
      <c r="C26" s="177"/>
      <c r="D26" s="177"/>
      <c r="E26" s="177"/>
      <c r="F26" s="177"/>
      <c r="G26" s="177"/>
      <c r="H26" s="28"/>
      <c r="I26" s="28"/>
    </row>
    <row r="27" spans="1:9" ht="200.25" customHeight="1" x14ac:dyDescent="0.2">
      <c r="A27" s="117" t="s">
        <v>130</v>
      </c>
      <c r="B27" s="33" t="s">
        <v>294</v>
      </c>
      <c r="C27" s="33" t="s">
        <v>295</v>
      </c>
      <c r="D27" s="33" t="s">
        <v>296</v>
      </c>
      <c r="E27" s="33" t="s">
        <v>297</v>
      </c>
      <c r="F27" s="33" t="s">
        <v>298</v>
      </c>
      <c r="G27" s="29"/>
      <c r="H27" s="89"/>
      <c r="I27" s="28"/>
    </row>
    <row r="28" spans="1:9" ht="17" thickBot="1" x14ac:dyDescent="0.25">
      <c r="A28" s="30" t="s">
        <v>270</v>
      </c>
      <c r="B28" s="31"/>
      <c r="C28" s="31"/>
      <c r="D28" s="31"/>
      <c r="E28" s="31"/>
      <c r="F28" s="31"/>
      <c r="G28" s="32"/>
      <c r="H28" s="28"/>
      <c r="I28" s="28"/>
    </row>
    <row r="29" spans="1:9" ht="16" x14ac:dyDescent="0.2">
      <c r="A29" s="28"/>
      <c r="B29" s="28"/>
      <c r="C29" s="28"/>
      <c r="D29" s="28"/>
      <c r="E29" s="28"/>
      <c r="F29" s="28"/>
      <c r="G29" s="28"/>
      <c r="H29" s="28"/>
      <c r="I29" s="28"/>
    </row>
    <row r="30" spans="1:9" ht="20" thickBot="1" x14ac:dyDescent="0.3">
      <c r="A30" s="176" t="s">
        <v>293</v>
      </c>
      <c r="B30" s="177"/>
      <c r="C30" s="177"/>
      <c r="D30" s="177"/>
      <c r="E30" s="177"/>
      <c r="F30" s="177"/>
      <c r="G30" s="177"/>
      <c r="H30" s="28"/>
      <c r="I30" s="28"/>
    </row>
    <row r="31" spans="1:9" ht="241.5" customHeight="1" x14ac:dyDescent="0.2">
      <c r="A31" s="117" t="s">
        <v>130</v>
      </c>
      <c r="B31" s="146" t="s">
        <v>299</v>
      </c>
      <c r="C31" s="128" t="s">
        <v>300</v>
      </c>
      <c r="D31" s="146" t="s">
        <v>301</v>
      </c>
      <c r="E31" s="128" t="s">
        <v>302</v>
      </c>
      <c r="F31" s="33" t="s">
        <v>303</v>
      </c>
      <c r="G31" s="29"/>
      <c r="H31" s="38"/>
      <c r="I31" s="28"/>
    </row>
    <row r="32" spans="1:9" ht="17" thickBot="1" x14ac:dyDescent="0.25">
      <c r="A32" s="30" t="s">
        <v>270</v>
      </c>
      <c r="B32" s="31"/>
      <c r="C32" s="31"/>
      <c r="D32" s="31"/>
      <c r="E32" s="31"/>
      <c r="F32" s="31"/>
      <c r="G32" s="32"/>
      <c r="H32" s="28"/>
      <c r="I32" s="28"/>
    </row>
    <row r="33" spans="1:9" ht="16" x14ac:dyDescent="0.2">
      <c r="A33" s="40"/>
      <c r="B33" s="39"/>
      <c r="C33" s="39"/>
      <c r="D33" s="39"/>
      <c r="E33" s="39"/>
      <c r="F33" s="39"/>
      <c r="G33" s="39"/>
      <c r="H33" s="28"/>
      <c r="I33" s="28"/>
    </row>
    <row r="34" spans="1:9" ht="16" x14ac:dyDescent="0.2">
      <c r="A34" s="40"/>
      <c r="B34" s="39"/>
      <c r="C34" s="39"/>
      <c r="D34" s="39"/>
      <c r="E34" s="39"/>
      <c r="F34" s="39"/>
      <c r="G34" s="39"/>
      <c r="H34" s="28"/>
      <c r="I34" s="28"/>
    </row>
    <row r="35" spans="1:9" ht="17" thickBot="1" x14ac:dyDescent="0.25">
      <c r="A35" s="28"/>
      <c r="B35" s="28"/>
      <c r="C35" s="28"/>
      <c r="D35" s="28"/>
      <c r="E35" s="28"/>
      <c r="F35" s="28"/>
      <c r="G35" s="28"/>
      <c r="H35" s="28"/>
      <c r="I35" s="28"/>
    </row>
    <row r="36" spans="1:9" ht="17" thickBot="1" x14ac:dyDescent="0.25">
      <c r="A36" s="28"/>
      <c r="B36" s="164" t="s">
        <v>113</v>
      </c>
      <c r="C36" s="74">
        <f>F36</f>
        <v>0</v>
      </c>
      <c r="D36" s="75"/>
      <c r="E36" s="75">
        <f>SUM(B38:F38)</f>
        <v>0</v>
      </c>
      <c r="F36" s="76">
        <f>E36/G38</f>
        <v>0</v>
      </c>
      <c r="G36" s="77"/>
      <c r="H36" s="28"/>
      <c r="I36" s="28"/>
    </row>
    <row r="37" spans="1:9" ht="16" x14ac:dyDescent="0.2">
      <c r="A37" s="28"/>
      <c r="B37" s="78">
        <f t="shared" ref="B37:G37" si="0">SUM(B7:B17)</f>
        <v>0</v>
      </c>
      <c r="C37" s="78">
        <f t="shared" si="0"/>
        <v>0</v>
      </c>
      <c r="D37" s="78">
        <f t="shared" si="0"/>
        <v>0</v>
      </c>
      <c r="E37" s="78">
        <f t="shared" si="0"/>
        <v>0</v>
      </c>
      <c r="F37" s="78">
        <f t="shared" si="0"/>
        <v>0</v>
      </c>
      <c r="G37" s="78">
        <f t="shared" si="0"/>
        <v>0</v>
      </c>
      <c r="H37" s="28"/>
      <c r="I37" s="28"/>
    </row>
    <row r="38" spans="1:9" ht="17" thickBot="1" x14ac:dyDescent="0.25">
      <c r="A38" s="28"/>
      <c r="B38" s="79">
        <f>B37</f>
        <v>0</v>
      </c>
      <c r="C38" s="80">
        <f>C37*2</f>
        <v>0</v>
      </c>
      <c r="D38" s="80">
        <f>D37*3</f>
        <v>0</v>
      </c>
      <c r="E38" s="80">
        <f>E37*4</f>
        <v>0</v>
      </c>
      <c r="F38" s="81">
        <f>F37*5</f>
        <v>0</v>
      </c>
      <c r="G38" s="81">
        <f>3-G37</f>
        <v>3</v>
      </c>
      <c r="H38" s="28"/>
      <c r="I38" s="28"/>
    </row>
    <row r="39" spans="1:9" ht="17" thickBot="1" x14ac:dyDescent="0.25">
      <c r="A39" s="28"/>
      <c r="B39" s="28"/>
      <c r="C39" s="28"/>
      <c r="D39" s="28"/>
      <c r="E39" s="28"/>
      <c r="F39" s="28"/>
      <c r="G39" s="28"/>
      <c r="H39" s="28"/>
      <c r="I39" s="28"/>
    </row>
    <row r="40" spans="1:9" ht="17" thickBot="1" x14ac:dyDescent="0.25">
      <c r="A40" s="28"/>
      <c r="B40" s="164" t="s">
        <v>114</v>
      </c>
      <c r="C40" s="74">
        <f>F40</f>
        <v>0</v>
      </c>
      <c r="D40" s="75"/>
      <c r="E40" s="75">
        <f>SUM(B42:F42)</f>
        <v>0</v>
      </c>
      <c r="F40" s="76">
        <f>E40/G42</f>
        <v>0</v>
      </c>
      <c r="G40" s="77"/>
      <c r="H40" s="28"/>
      <c r="I40" s="28"/>
    </row>
    <row r="41" spans="1:9" ht="16" x14ac:dyDescent="0.2">
      <c r="A41" s="28"/>
      <c r="B41" s="78">
        <f>B22</f>
        <v>0</v>
      </c>
      <c r="C41" s="78">
        <f>C22</f>
        <v>0</v>
      </c>
      <c r="D41" s="78">
        <f>D22</f>
        <v>0</v>
      </c>
      <c r="E41" s="78">
        <f>E22</f>
        <v>0</v>
      </c>
      <c r="F41" s="78">
        <f>F22</f>
        <v>0</v>
      </c>
      <c r="G41" s="82">
        <f>SUM(G20:G23)</f>
        <v>0</v>
      </c>
      <c r="H41" s="28"/>
      <c r="I41" s="28"/>
    </row>
    <row r="42" spans="1:9" ht="17" thickBot="1" x14ac:dyDescent="0.25">
      <c r="A42" s="28"/>
      <c r="B42" s="79">
        <f>B41</f>
        <v>0</v>
      </c>
      <c r="C42" s="80">
        <f>C41*2</f>
        <v>0</v>
      </c>
      <c r="D42" s="80">
        <f>D41*3</f>
        <v>0</v>
      </c>
      <c r="E42" s="80">
        <f>E41*4</f>
        <v>0</v>
      </c>
      <c r="F42" s="81">
        <f>F41*5</f>
        <v>0</v>
      </c>
      <c r="G42" s="81">
        <f>1-G41</f>
        <v>1</v>
      </c>
      <c r="H42" s="28"/>
      <c r="I42" s="28"/>
    </row>
    <row r="43" spans="1:9" ht="17" thickBot="1" x14ac:dyDescent="0.25">
      <c r="A43" s="28"/>
      <c r="B43" s="28"/>
      <c r="C43" s="28"/>
      <c r="D43" s="28"/>
      <c r="E43" s="28"/>
      <c r="F43" s="28"/>
      <c r="G43" s="28"/>
      <c r="H43" s="28"/>
      <c r="I43" s="28"/>
    </row>
    <row r="44" spans="1:9" ht="17" thickBot="1" x14ac:dyDescent="0.25">
      <c r="A44" s="28"/>
      <c r="B44" s="164" t="s">
        <v>115</v>
      </c>
      <c r="C44" s="74">
        <f>F44</f>
        <v>0</v>
      </c>
      <c r="D44" s="75"/>
      <c r="E44" s="75">
        <f>SUM(B46:F46)</f>
        <v>0</v>
      </c>
      <c r="F44" s="76">
        <f>E44/G46</f>
        <v>0</v>
      </c>
      <c r="G44" s="77"/>
      <c r="H44" s="28"/>
      <c r="I44" s="28"/>
    </row>
    <row r="45" spans="1:9" ht="16" x14ac:dyDescent="0.2">
      <c r="A45" s="28"/>
      <c r="B45" s="78">
        <f t="shared" ref="B45:G45" si="1">SUM(B28:B32)</f>
        <v>0</v>
      </c>
      <c r="C45" s="78">
        <f t="shared" si="1"/>
        <v>0</v>
      </c>
      <c r="D45" s="78">
        <f t="shared" si="1"/>
        <v>0</v>
      </c>
      <c r="E45" s="78">
        <f t="shared" si="1"/>
        <v>0</v>
      </c>
      <c r="F45" s="78">
        <f t="shared" si="1"/>
        <v>0</v>
      </c>
      <c r="G45" s="78">
        <f t="shared" si="1"/>
        <v>0</v>
      </c>
      <c r="H45" s="28"/>
      <c r="I45" s="28"/>
    </row>
    <row r="46" spans="1:9" ht="17" thickBot="1" x14ac:dyDescent="0.25">
      <c r="A46" s="28"/>
      <c r="B46" s="79">
        <f>B45</f>
        <v>0</v>
      </c>
      <c r="C46" s="80">
        <f>C45*2</f>
        <v>0</v>
      </c>
      <c r="D46" s="80">
        <f>D45*3</f>
        <v>0</v>
      </c>
      <c r="E46" s="80">
        <f>E45*4</f>
        <v>0</v>
      </c>
      <c r="F46" s="81">
        <f>F45*5</f>
        <v>0</v>
      </c>
      <c r="G46" s="83">
        <f>2-G45</f>
        <v>2</v>
      </c>
    </row>
    <row r="47" spans="1:9" ht="16" x14ac:dyDescent="0.2">
      <c r="A47" s="28"/>
      <c r="B47" s="28"/>
      <c r="C47" s="28"/>
      <c r="D47" s="28"/>
      <c r="E47" s="28"/>
      <c r="F47" s="28"/>
      <c r="G47" s="28"/>
    </row>
    <row r="48" spans="1:9" ht="16" x14ac:dyDescent="0.2">
      <c r="A48" s="28"/>
      <c r="B48" s="28"/>
      <c r="C48" s="28"/>
      <c r="D48" s="28"/>
      <c r="E48" s="28"/>
      <c r="F48" s="28"/>
      <c r="G48" s="28"/>
    </row>
    <row r="49" spans="1:7" ht="16" x14ac:dyDescent="0.2">
      <c r="A49" s="28"/>
      <c r="B49" s="28"/>
      <c r="C49" s="28"/>
      <c r="D49" s="42"/>
      <c r="E49" s="28"/>
      <c r="F49" s="28"/>
      <c r="G49" s="28"/>
    </row>
  </sheetData>
  <mergeCells count="6">
    <mergeCell ref="A26:G26"/>
    <mergeCell ref="A30:G30"/>
    <mergeCell ref="A4:G4"/>
    <mergeCell ref="A6:G6"/>
    <mergeCell ref="A14:G14"/>
    <mergeCell ref="A20:G2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2E664-C604-4421-87D1-4A0CA4458EA2}">
  <dimension ref="A1:L55"/>
  <sheetViews>
    <sheetView zoomScale="65" zoomScaleNormal="65" workbookViewId="0">
      <selection activeCell="C8" sqref="C8"/>
    </sheetView>
  </sheetViews>
  <sheetFormatPr baseColWidth="10" defaultColWidth="8.83203125" defaultRowHeight="15" x14ac:dyDescent="0.2"/>
  <cols>
    <col min="1" max="1" width="16.83203125" customWidth="1"/>
    <col min="2" max="6" width="40.83203125" customWidth="1"/>
    <col min="8" max="8" width="33" customWidth="1"/>
    <col min="9" max="9" width="30" customWidth="1"/>
  </cols>
  <sheetData>
    <row r="1" spans="1:12" ht="16" x14ac:dyDescent="0.2">
      <c r="A1" s="28"/>
      <c r="B1" s="28"/>
      <c r="C1" s="28"/>
      <c r="D1" s="28"/>
      <c r="E1" s="28"/>
      <c r="F1" s="28"/>
      <c r="G1" s="28"/>
      <c r="H1" s="28"/>
    </row>
    <row r="2" spans="1:12" ht="19" x14ac:dyDescent="0.25">
      <c r="A2" s="67" t="s">
        <v>304</v>
      </c>
      <c r="B2" s="28"/>
      <c r="C2" s="28"/>
      <c r="D2" s="28"/>
      <c r="E2" s="28"/>
      <c r="F2" s="28"/>
      <c r="G2" s="28"/>
      <c r="H2" s="28"/>
    </row>
    <row r="3" spans="1:12" ht="16" x14ac:dyDescent="0.2">
      <c r="A3" s="28"/>
      <c r="B3" s="28"/>
      <c r="C3" s="28"/>
      <c r="D3" s="28"/>
      <c r="E3" s="28"/>
      <c r="F3" s="28"/>
      <c r="G3" s="28"/>
      <c r="H3" s="28"/>
    </row>
    <row r="4" spans="1:12" s="9" customFormat="1" ht="19" x14ac:dyDescent="0.25">
      <c r="A4" s="68" t="s">
        <v>305</v>
      </c>
      <c r="B4" s="28"/>
      <c r="C4" s="28"/>
      <c r="D4" s="28"/>
      <c r="E4" s="28"/>
      <c r="F4" s="28"/>
      <c r="G4" s="28"/>
      <c r="H4" s="28"/>
    </row>
    <row r="5" spans="1:12" s="20" customFormat="1" ht="16" x14ac:dyDescent="0.2">
      <c r="A5" s="28"/>
      <c r="B5" s="28"/>
      <c r="C5" s="28"/>
      <c r="D5" s="28"/>
      <c r="E5" s="28"/>
      <c r="F5" s="28"/>
      <c r="G5" s="28"/>
      <c r="H5" s="28"/>
      <c r="I5" s="28"/>
      <c r="J5" s="28"/>
      <c r="K5" s="28"/>
      <c r="L5" s="28"/>
    </row>
    <row r="6" spans="1:12" ht="20" thickBot="1" x14ac:dyDescent="0.3">
      <c r="A6" s="176" t="s">
        <v>305</v>
      </c>
      <c r="B6" s="177"/>
      <c r="C6" s="177"/>
      <c r="D6" s="177"/>
      <c r="E6" s="177"/>
      <c r="F6" s="177"/>
      <c r="G6" s="177"/>
      <c r="H6" s="28"/>
    </row>
    <row r="7" spans="1:12" s="20" customFormat="1" ht="179.25" customHeight="1" x14ac:dyDescent="0.2">
      <c r="A7" s="117" t="s">
        <v>130</v>
      </c>
      <c r="B7" s="33" t="s">
        <v>306</v>
      </c>
      <c r="C7" s="33" t="s">
        <v>307</v>
      </c>
      <c r="D7" s="33" t="s">
        <v>308</v>
      </c>
      <c r="E7" s="33" t="s">
        <v>309</v>
      </c>
      <c r="F7" s="127" t="s">
        <v>310</v>
      </c>
      <c r="G7" s="29" t="s">
        <v>0</v>
      </c>
      <c r="H7" s="38"/>
      <c r="I7" s="90"/>
    </row>
    <row r="8" spans="1:12" ht="17" thickBot="1" x14ac:dyDescent="0.25">
      <c r="A8" s="30" t="s">
        <v>270</v>
      </c>
      <c r="B8" s="73"/>
      <c r="C8" s="73"/>
      <c r="D8" s="73"/>
      <c r="E8" s="73"/>
      <c r="F8" s="73"/>
      <c r="G8" s="32"/>
      <c r="H8" s="28"/>
    </row>
    <row r="9" spans="1:12" s="20" customFormat="1" ht="16" x14ac:dyDescent="0.2">
      <c r="A9" s="40"/>
      <c r="B9" s="35"/>
      <c r="C9" s="35"/>
      <c r="D9" s="35"/>
      <c r="E9" s="35"/>
      <c r="F9" s="38"/>
      <c r="G9" s="28"/>
      <c r="H9" s="28"/>
    </row>
    <row r="10" spans="1:12" ht="20" thickBot="1" x14ac:dyDescent="0.3">
      <c r="A10" s="174" t="s">
        <v>305</v>
      </c>
      <c r="B10" s="175"/>
      <c r="C10" s="175"/>
      <c r="D10" s="175"/>
      <c r="E10" s="175"/>
      <c r="F10" s="175"/>
      <c r="G10" s="175"/>
      <c r="H10" s="28"/>
    </row>
    <row r="11" spans="1:12" ht="210.75" customHeight="1" x14ac:dyDescent="0.2">
      <c r="A11" s="117" t="s">
        <v>130</v>
      </c>
      <c r="B11" s="33" t="s">
        <v>311</v>
      </c>
      <c r="C11" s="33" t="s">
        <v>312</v>
      </c>
      <c r="D11" s="33" t="s">
        <v>313</v>
      </c>
      <c r="E11" s="33" t="s">
        <v>314</v>
      </c>
      <c r="F11" s="33" t="s">
        <v>315</v>
      </c>
      <c r="G11" s="29" t="s">
        <v>0</v>
      </c>
      <c r="H11" s="38"/>
      <c r="I11" s="27"/>
    </row>
    <row r="12" spans="1:12" s="20" customFormat="1" ht="17" thickBot="1" x14ac:dyDescent="0.25">
      <c r="A12" s="30" t="s">
        <v>270</v>
      </c>
      <c r="B12" s="73"/>
      <c r="C12" s="73"/>
      <c r="D12" s="73"/>
      <c r="E12" s="73"/>
      <c r="F12" s="73"/>
      <c r="G12" s="32"/>
      <c r="H12" s="28"/>
    </row>
    <row r="13" spans="1:12" ht="16" x14ac:dyDescent="0.2">
      <c r="A13" s="40"/>
      <c r="B13" s="35"/>
      <c r="C13" s="35"/>
      <c r="D13" s="35"/>
      <c r="E13" s="35"/>
      <c r="F13" s="38"/>
      <c r="G13" s="28"/>
      <c r="H13" s="28"/>
    </row>
    <row r="14" spans="1:12" ht="19" x14ac:dyDescent="0.25">
      <c r="A14" s="181" t="s">
        <v>316</v>
      </c>
      <c r="B14" s="177"/>
      <c r="C14" s="177"/>
      <c r="D14" s="177"/>
      <c r="E14" s="177"/>
      <c r="F14" s="177"/>
      <c r="G14" s="177"/>
      <c r="H14" s="28"/>
    </row>
    <row r="15" spans="1:12" ht="16" x14ac:dyDescent="0.2">
      <c r="A15" s="39"/>
      <c r="B15" s="39"/>
      <c r="C15" s="39"/>
      <c r="D15" s="39"/>
      <c r="E15" s="39"/>
      <c r="F15" s="39"/>
      <c r="G15" s="39"/>
      <c r="H15" s="39"/>
    </row>
    <row r="16" spans="1:12" ht="20" thickBot="1" x14ac:dyDescent="0.3">
      <c r="A16" s="176" t="s">
        <v>317</v>
      </c>
      <c r="B16" s="177"/>
      <c r="C16" s="177"/>
      <c r="D16" s="177"/>
      <c r="E16" s="177"/>
      <c r="F16" s="177"/>
      <c r="G16" s="177"/>
      <c r="H16" s="28"/>
    </row>
    <row r="17" spans="1:9" ht="160.5" customHeight="1" x14ac:dyDescent="0.2">
      <c r="A17" s="117" t="s">
        <v>130</v>
      </c>
      <c r="B17" s="33" t="s">
        <v>318</v>
      </c>
      <c r="C17" s="33" t="s">
        <v>319</v>
      </c>
      <c r="D17" s="33" t="s">
        <v>320</v>
      </c>
      <c r="E17" s="33" t="s">
        <v>321</v>
      </c>
      <c r="F17" s="128" t="s">
        <v>322</v>
      </c>
      <c r="G17" s="129" t="s">
        <v>0</v>
      </c>
      <c r="H17" s="38"/>
      <c r="I17" s="120"/>
    </row>
    <row r="18" spans="1:9" ht="17" thickBot="1" x14ac:dyDescent="0.25">
      <c r="A18" s="30" t="s">
        <v>270</v>
      </c>
      <c r="B18" s="73"/>
      <c r="C18" s="73"/>
      <c r="D18" s="73"/>
      <c r="E18" s="73"/>
      <c r="F18" s="73"/>
      <c r="G18" s="32"/>
      <c r="H18" s="38"/>
    </row>
    <row r="19" spans="1:9" ht="16" x14ac:dyDescent="0.2">
      <c r="A19" s="28"/>
      <c r="B19" s="38"/>
      <c r="C19" s="38"/>
      <c r="D19" s="38"/>
      <c r="E19" s="38"/>
      <c r="F19" s="38"/>
      <c r="G19" s="70"/>
      <c r="H19" s="38"/>
    </row>
    <row r="20" spans="1:9" ht="20" thickBot="1" x14ac:dyDescent="0.3">
      <c r="A20" s="176" t="s">
        <v>317</v>
      </c>
      <c r="B20" s="177"/>
      <c r="C20" s="177"/>
      <c r="D20" s="177"/>
      <c r="E20" s="177"/>
      <c r="F20" s="177"/>
      <c r="G20" s="177"/>
      <c r="H20" s="39"/>
    </row>
    <row r="21" spans="1:9" ht="181.5" customHeight="1" thickBot="1" x14ac:dyDescent="0.25">
      <c r="A21" s="130" t="s">
        <v>130</v>
      </c>
      <c r="B21" s="131" t="s">
        <v>323</v>
      </c>
      <c r="C21" s="131" t="s">
        <v>324</v>
      </c>
      <c r="D21" s="132" t="s">
        <v>325</v>
      </c>
      <c r="E21" s="132" t="s">
        <v>326</v>
      </c>
      <c r="F21" s="161" t="s">
        <v>327</v>
      </c>
      <c r="G21" s="133" t="s">
        <v>0</v>
      </c>
      <c r="H21" s="38"/>
      <c r="I21" s="93"/>
    </row>
    <row r="22" spans="1:9" ht="17" thickBot="1" x14ac:dyDescent="0.25">
      <c r="A22" s="30" t="s">
        <v>270</v>
      </c>
      <c r="B22" s="147"/>
      <c r="C22" s="147"/>
      <c r="D22" s="147"/>
      <c r="E22" s="147"/>
      <c r="F22" s="147"/>
      <c r="G22" s="148"/>
      <c r="H22" s="28"/>
    </row>
    <row r="23" spans="1:9" ht="16" x14ac:dyDescent="0.2">
      <c r="A23" s="28"/>
      <c r="B23" s="38"/>
      <c r="C23" s="38"/>
      <c r="D23" s="38"/>
      <c r="E23" s="38"/>
      <c r="F23" s="38"/>
      <c r="G23" s="28"/>
      <c r="H23" s="28"/>
    </row>
    <row r="24" spans="1:9" ht="19" x14ac:dyDescent="0.25">
      <c r="A24" s="68" t="s">
        <v>328</v>
      </c>
      <c r="B24" s="28"/>
      <c r="C24" s="28"/>
      <c r="D24" s="28"/>
      <c r="E24" s="28"/>
      <c r="F24" s="28"/>
      <c r="G24" s="28"/>
      <c r="H24" s="28"/>
    </row>
    <row r="25" spans="1:9" ht="19" x14ac:dyDescent="0.25">
      <c r="A25" s="68"/>
      <c r="B25" s="28"/>
      <c r="C25" s="28"/>
      <c r="D25" s="28"/>
      <c r="E25" s="28"/>
      <c r="F25" s="28"/>
      <c r="G25" s="28"/>
      <c r="H25" s="28"/>
    </row>
    <row r="26" spans="1:9" ht="20" thickBot="1" x14ac:dyDescent="0.3">
      <c r="A26" s="176" t="s">
        <v>328</v>
      </c>
      <c r="B26" s="177"/>
      <c r="C26" s="177"/>
      <c r="D26" s="177"/>
      <c r="E26" s="177"/>
      <c r="F26" s="177"/>
      <c r="G26" s="177"/>
      <c r="H26" s="28"/>
    </row>
    <row r="27" spans="1:9" ht="187" x14ac:dyDescent="0.2">
      <c r="A27" s="117" t="s">
        <v>130</v>
      </c>
      <c r="B27" s="33" t="s">
        <v>329</v>
      </c>
      <c r="C27" s="33" t="s">
        <v>330</v>
      </c>
      <c r="D27" s="33" t="s">
        <v>331</v>
      </c>
      <c r="E27" s="33" t="s">
        <v>332</v>
      </c>
      <c r="F27" s="33" t="s">
        <v>333</v>
      </c>
      <c r="G27" s="29" t="s">
        <v>0</v>
      </c>
      <c r="H27" s="38"/>
    </row>
    <row r="28" spans="1:9" ht="17" thickBot="1" x14ac:dyDescent="0.25">
      <c r="A28" s="30" t="s">
        <v>270</v>
      </c>
      <c r="B28" s="73"/>
      <c r="C28" s="73"/>
      <c r="D28" s="73"/>
      <c r="E28" s="73"/>
      <c r="F28" s="73"/>
      <c r="G28" s="87"/>
      <c r="H28" s="28"/>
    </row>
    <row r="29" spans="1:9" ht="19" x14ac:dyDescent="0.25">
      <c r="A29" s="68"/>
      <c r="B29" s="28"/>
      <c r="C29" s="28"/>
      <c r="D29" s="28"/>
      <c r="E29" s="28"/>
      <c r="F29" s="28"/>
      <c r="G29" s="28"/>
      <c r="H29" s="28"/>
    </row>
    <row r="30" spans="1:9" ht="20" thickBot="1" x14ac:dyDescent="0.3">
      <c r="A30" s="176" t="s">
        <v>328</v>
      </c>
      <c r="B30" s="177"/>
      <c r="C30" s="177"/>
      <c r="D30" s="177"/>
      <c r="E30" s="177"/>
      <c r="F30" s="177"/>
      <c r="G30" s="177"/>
      <c r="H30" s="28"/>
    </row>
    <row r="31" spans="1:9" ht="190.5" customHeight="1" x14ac:dyDescent="0.2">
      <c r="A31" s="117" t="s">
        <v>130</v>
      </c>
      <c r="B31" s="33" t="s">
        <v>334</v>
      </c>
      <c r="C31" s="33" t="s">
        <v>335</v>
      </c>
      <c r="D31" s="33" t="s">
        <v>336</v>
      </c>
      <c r="E31" s="33" t="s">
        <v>337</v>
      </c>
      <c r="F31" s="33" t="s">
        <v>338</v>
      </c>
      <c r="G31" s="29" t="s">
        <v>0</v>
      </c>
      <c r="H31" s="35"/>
    </row>
    <row r="32" spans="1:9" ht="17" thickBot="1" x14ac:dyDescent="0.25">
      <c r="A32" s="30" t="s">
        <v>270</v>
      </c>
      <c r="B32" s="73"/>
      <c r="C32" s="73"/>
      <c r="D32" s="73"/>
      <c r="E32" s="73"/>
      <c r="F32" s="73"/>
      <c r="G32" s="32"/>
      <c r="H32" s="28"/>
    </row>
    <row r="33" spans="1:8" ht="16" x14ac:dyDescent="0.2">
      <c r="A33" s="39"/>
      <c r="B33" s="39"/>
      <c r="C33" s="39"/>
      <c r="D33" s="39"/>
      <c r="E33" s="39"/>
      <c r="F33" s="39"/>
      <c r="G33" s="39"/>
      <c r="H33" s="39"/>
    </row>
    <row r="34" spans="1:8" ht="20" thickBot="1" x14ac:dyDescent="0.3">
      <c r="A34" s="176" t="s">
        <v>339</v>
      </c>
      <c r="B34" s="177"/>
      <c r="C34" s="177"/>
      <c r="D34" s="177"/>
      <c r="E34" s="177"/>
      <c r="F34" s="177"/>
      <c r="G34" s="177"/>
      <c r="H34" s="28"/>
    </row>
    <row r="35" spans="1:8" ht="234.5" customHeight="1" x14ac:dyDescent="0.2">
      <c r="A35" s="117" t="s">
        <v>130</v>
      </c>
      <c r="B35" s="33" t="s">
        <v>340</v>
      </c>
      <c r="C35" s="33" t="s">
        <v>341</v>
      </c>
      <c r="D35" s="33" t="s">
        <v>342</v>
      </c>
      <c r="E35" s="33" t="s">
        <v>343</v>
      </c>
      <c r="F35" s="33" t="s">
        <v>344</v>
      </c>
      <c r="G35" s="29" t="s">
        <v>0</v>
      </c>
      <c r="H35" s="38"/>
    </row>
    <row r="36" spans="1:8" ht="17" thickBot="1" x14ac:dyDescent="0.25">
      <c r="A36" s="30" t="s">
        <v>270</v>
      </c>
      <c r="B36" s="73"/>
      <c r="C36" s="73"/>
      <c r="D36" s="73"/>
      <c r="E36" s="73"/>
      <c r="F36" s="73"/>
      <c r="G36" s="32"/>
      <c r="H36" s="39"/>
    </row>
    <row r="37" spans="1:8" ht="16" x14ac:dyDescent="0.2">
      <c r="A37" s="39"/>
      <c r="B37" s="39"/>
      <c r="C37" s="39"/>
      <c r="D37" s="39"/>
      <c r="E37" s="39"/>
      <c r="F37" s="39"/>
      <c r="G37" s="39"/>
      <c r="H37" s="39"/>
    </row>
    <row r="38" spans="1:8" ht="16" x14ac:dyDescent="0.2">
      <c r="A38" s="28"/>
      <c r="B38" s="28"/>
      <c r="C38" s="28"/>
      <c r="D38" s="28"/>
      <c r="E38" s="28"/>
      <c r="F38" s="28"/>
      <c r="G38" s="28"/>
      <c r="H38" s="28"/>
    </row>
    <row r="39" spans="1:8" ht="16" x14ac:dyDescent="0.2">
      <c r="A39" s="28"/>
      <c r="B39" s="28"/>
      <c r="C39" s="28"/>
      <c r="D39" s="28"/>
      <c r="E39" s="28"/>
      <c r="F39" s="28"/>
      <c r="G39" s="28"/>
      <c r="H39" s="28"/>
    </row>
    <row r="40" spans="1:8" ht="16" x14ac:dyDescent="0.2">
      <c r="A40" s="28"/>
      <c r="B40" s="28"/>
      <c r="C40" s="28"/>
      <c r="D40" s="28"/>
      <c r="E40" s="28"/>
      <c r="F40" s="28"/>
      <c r="G40" s="28"/>
      <c r="H40" s="28"/>
    </row>
    <row r="41" spans="1:8" ht="16" x14ac:dyDescent="0.2">
      <c r="A41" s="28"/>
      <c r="B41" s="28"/>
      <c r="C41" s="28"/>
      <c r="D41" s="28"/>
      <c r="E41" s="28"/>
      <c r="F41" s="28"/>
      <c r="G41" s="28"/>
      <c r="H41" s="28"/>
    </row>
    <row r="42" spans="1:8" ht="17" thickBot="1" x14ac:dyDescent="0.25">
      <c r="A42" s="28"/>
      <c r="B42" s="28"/>
      <c r="C42" s="28"/>
      <c r="D42" s="28"/>
      <c r="E42" s="28"/>
      <c r="F42" s="28"/>
      <c r="G42" s="28"/>
      <c r="H42" s="28"/>
    </row>
    <row r="43" spans="1:8" ht="17" thickBot="1" x14ac:dyDescent="0.25">
      <c r="A43" s="28"/>
      <c r="B43" s="164" t="s">
        <v>116</v>
      </c>
      <c r="C43" s="74">
        <f>F43</f>
        <v>0</v>
      </c>
      <c r="D43" s="75"/>
      <c r="E43" s="75">
        <f>SUM(B45:F45)</f>
        <v>0</v>
      </c>
      <c r="F43" s="76">
        <f>E43/G45</f>
        <v>0</v>
      </c>
      <c r="G43" s="77"/>
      <c r="H43" s="28"/>
    </row>
    <row r="44" spans="1:8" ht="16" x14ac:dyDescent="0.2">
      <c r="A44" s="28"/>
      <c r="B44" s="78">
        <f t="shared" ref="B44:G44" si="0">SUM(B8:B13)</f>
        <v>0</v>
      </c>
      <c r="C44" s="78">
        <f t="shared" si="0"/>
        <v>0</v>
      </c>
      <c r="D44" s="78">
        <f t="shared" si="0"/>
        <v>0</v>
      </c>
      <c r="E44" s="78">
        <f t="shared" si="0"/>
        <v>0</v>
      </c>
      <c r="F44" s="78">
        <f t="shared" si="0"/>
        <v>0</v>
      </c>
      <c r="G44" s="94">
        <f t="shared" si="0"/>
        <v>0</v>
      </c>
      <c r="H44" s="28"/>
    </row>
    <row r="45" spans="1:8" ht="17" thickBot="1" x14ac:dyDescent="0.25">
      <c r="A45" s="28"/>
      <c r="B45" s="79">
        <f>B44</f>
        <v>0</v>
      </c>
      <c r="C45" s="80">
        <f>C44*2</f>
        <v>0</v>
      </c>
      <c r="D45" s="80">
        <f>D44*3</f>
        <v>0</v>
      </c>
      <c r="E45" s="80">
        <f>E44*4</f>
        <v>0</v>
      </c>
      <c r="F45" s="81">
        <f>F44*5</f>
        <v>0</v>
      </c>
      <c r="G45" s="81">
        <f>2-G44</f>
        <v>2</v>
      </c>
      <c r="H45" s="28"/>
    </row>
    <row r="46" spans="1:8" ht="17" thickBot="1" x14ac:dyDescent="0.25">
      <c r="A46" s="28"/>
      <c r="B46" s="28"/>
      <c r="C46" s="28"/>
      <c r="D46" s="28"/>
      <c r="E46" s="28"/>
      <c r="F46" s="28"/>
      <c r="G46" s="28"/>
      <c r="H46" s="28"/>
    </row>
    <row r="47" spans="1:8" ht="17" thickBot="1" x14ac:dyDescent="0.25">
      <c r="A47" s="28"/>
      <c r="B47" s="164" t="s">
        <v>117</v>
      </c>
      <c r="C47" s="74">
        <f>F47</f>
        <v>0</v>
      </c>
      <c r="D47" s="75"/>
      <c r="E47" s="75">
        <f>SUM(B49:F49)</f>
        <v>0</v>
      </c>
      <c r="F47" s="76">
        <f>E47/G49</f>
        <v>0</v>
      </c>
      <c r="G47" s="77"/>
      <c r="H47" s="28"/>
    </row>
    <row r="48" spans="1:8" ht="16" x14ac:dyDescent="0.2">
      <c r="A48" s="28"/>
      <c r="B48" s="78">
        <f t="shared" ref="B48:G48" si="1">SUM(B18:B22)</f>
        <v>0</v>
      </c>
      <c r="C48" s="78">
        <f t="shared" si="1"/>
        <v>0</v>
      </c>
      <c r="D48" s="78">
        <f t="shared" si="1"/>
        <v>0</v>
      </c>
      <c r="E48" s="78">
        <f t="shared" si="1"/>
        <v>0</v>
      </c>
      <c r="F48" s="78">
        <f t="shared" si="1"/>
        <v>0</v>
      </c>
      <c r="G48" s="78">
        <f t="shared" si="1"/>
        <v>0</v>
      </c>
      <c r="H48" s="28"/>
    </row>
    <row r="49" spans="1:8" ht="17" thickBot="1" x14ac:dyDescent="0.25">
      <c r="A49" s="28"/>
      <c r="B49" s="79">
        <f>B48</f>
        <v>0</v>
      </c>
      <c r="C49" s="80">
        <f>C48*2</f>
        <v>0</v>
      </c>
      <c r="D49" s="80">
        <f>D48*3</f>
        <v>0</v>
      </c>
      <c r="E49" s="80">
        <f>E48*4</f>
        <v>0</v>
      </c>
      <c r="F49" s="81">
        <f>F48*5</f>
        <v>0</v>
      </c>
      <c r="G49" s="81">
        <f>2-G48</f>
        <v>2</v>
      </c>
      <c r="H49" s="28"/>
    </row>
    <row r="50" spans="1:8" ht="17" thickBot="1" x14ac:dyDescent="0.25">
      <c r="A50" s="28"/>
      <c r="B50" s="28"/>
      <c r="C50" s="28"/>
      <c r="D50" s="28"/>
      <c r="E50" s="28"/>
      <c r="F50" s="28"/>
      <c r="G50" s="28"/>
      <c r="H50" s="28"/>
    </row>
    <row r="51" spans="1:8" ht="17" thickBot="1" x14ac:dyDescent="0.25">
      <c r="A51" s="28"/>
      <c r="B51" s="164" t="s">
        <v>118</v>
      </c>
      <c r="C51" s="74">
        <f>F51</f>
        <v>0</v>
      </c>
      <c r="D51" s="75"/>
      <c r="E51" s="75">
        <f>SUM(B53:F53)</f>
        <v>0</v>
      </c>
      <c r="F51" s="76">
        <f>E51/G53</f>
        <v>0</v>
      </c>
      <c r="G51" s="77"/>
      <c r="H51" s="28"/>
    </row>
    <row r="52" spans="1:8" ht="16" x14ac:dyDescent="0.2">
      <c r="A52" s="28"/>
      <c r="B52" s="78">
        <f t="shared" ref="B52:G52" si="2">SUM(B28:B36)</f>
        <v>0</v>
      </c>
      <c r="C52" s="78">
        <f t="shared" si="2"/>
        <v>0</v>
      </c>
      <c r="D52" s="78">
        <f t="shared" si="2"/>
        <v>0</v>
      </c>
      <c r="E52" s="78">
        <f t="shared" si="2"/>
        <v>0</v>
      </c>
      <c r="F52" s="78">
        <f t="shared" si="2"/>
        <v>0</v>
      </c>
      <c r="G52" s="78">
        <f t="shared" si="2"/>
        <v>0</v>
      </c>
      <c r="H52" s="28"/>
    </row>
    <row r="53" spans="1:8" ht="17" thickBot="1" x14ac:dyDescent="0.25">
      <c r="A53" s="28"/>
      <c r="B53" s="79">
        <f>B52</f>
        <v>0</v>
      </c>
      <c r="C53" s="80">
        <f>C52*2</f>
        <v>0</v>
      </c>
      <c r="D53" s="80">
        <f>D52*3</f>
        <v>0</v>
      </c>
      <c r="E53" s="80">
        <f>E52*4</f>
        <v>0</v>
      </c>
      <c r="F53" s="81">
        <f>F52*5</f>
        <v>0</v>
      </c>
      <c r="G53" s="83">
        <f>3-G52</f>
        <v>3</v>
      </c>
      <c r="H53" s="28"/>
    </row>
    <row r="54" spans="1:8" ht="16" x14ac:dyDescent="0.2">
      <c r="A54" s="28"/>
      <c r="B54" s="28"/>
      <c r="C54" s="28"/>
      <c r="D54" s="28"/>
      <c r="E54" s="28"/>
      <c r="F54" s="28"/>
      <c r="G54" s="28"/>
      <c r="H54" s="28"/>
    </row>
    <row r="55" spans="1:8" ht="16" x14ac:dyDescent="0.2">
      <c r="A55" s="28"/>
      <c r="B55" s="28"/>
      <c r="C55" s="28"/>
      <c r="D55" s="28"/>
      <c r="E55" s="28"/>
      <c r="F55" s="28"/>
      <c r="G55" s="28"/>
      <c r="H55" s="28"/>
    </row>
  </sheetData>
  <mergeCells count="8">
    <mergeCell ref="A26:G26"/>
    <mergeCell ref="A30:G30"/>
    <mergeCell ref="A34:G34"/>
    <mergeCell ref="A14:G14"/>
    <mergeCell ref="A6:G6"/>
    <mergeCell ref="A10:G10"/>
    <mergeCell ref="A16:G16"/>
    <mergeCell ref="A20:G20"/>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85EE8-4F92-4069-858C-34B9FC7C1CBE}">
  <dimension ref="A1:L56"/>
  <sheetViews>
    <sheetView topLeftCell="A24" zoomScale="65" zoomScaleNormal="65" workbookViewId="0">
      <selection activeCell="C40" sqref="C40"/>
    </sheetView>
  </sheetViews>
  <sheetFormatPr baseColWidth="10" defaultColWidth="8.83203125" defaultRowHeight="15" x14ac:dyDescent="0.2"/>
  <cols>
    <col min="1" max="1" width="16.83203125" customWidth="1"/>
    <col min="2" max="6" width="40.83203125" customWidth="1"/>
    <col min="7" max="7" width="16.83203125" customWidth="1"/>
    <col min="8" max="10" width="33" customWidth="1"/>
  </cols>
  <sheetData>
    <row r="1" spans="1:12" ht="16" x14ac:dyDescent="0.2">
      <c r="A1" s="43"/>
      <c r="B1" s="95"/>
      <c r="C1" s="35"/>
      <c r="D1" s="35"/>
      <c r="E1" s="35"/>
      <c r="F1" s="35"/>
      <c r="G1" s="35"/>
      <c r="H1" s="35"/>
      <c r="I1" s="35"/>
      <c r="J1" s="43"/>
    </row>
    <row r="2" spans="1:12" ht="19" x14ac:dyDescent="0.25">
      <c r="A2" s="68" t="s">
        <v>345</v>
      </c>
      <c r="B2" s="68"/>
      <c r="C2" s="35"/>
      <c r="D2" s="35"/>
      <c r="E2" s="35"/>
      <c r="F2" s="35"/>
      <c r="G2" s="35"/>
      <c r="H2" s="35"/>
      <c r="I2" s="35"/>
      <c r="J2" s="43"/>
    </row>
    <row r="3" spans="1:12" ht="16" x14ac:dyDescent="0.2">
      <c r="A3" s="43"/>
      <c r="B3" s="43"/>
      <c r="C3" s="43"/>
      <c r="D3" s="43"/>
      <c r="E3" s="43"/>
      <c r="F3" s="43"/>
      <c r="G3" s="43"/>
      <c r="H3" s="35"/>
      <c r="I3" s="35"/>
      <c r="J3" s="43"/>
    </row>
    <row r="4" spans="1:12" ht="19" x14ac:dyDescent="0.25">
      <c r="A4" s="68" t="s">
        <v>346</v>
      </c>
      <c r="B4" s="35"/>
      <c r="C4" s="35"/>
      <c r="D4" s="38"/>
      <c r="E4" s="35"/>
      <c r="F4" s="35"/>
      <c r="G4" s="35"/>
      <c r="H4" s="35"/>
      <c r="I4" s="35"/>
      <c r="J4" s="43"/>
    </row>
    <row r="5" spans="1:12" s="20" customFormat="1" ht="16" x14ac:dyDescent="0.2">
      <c r="A5" s="28"/>
      <c r="B5" s="28"/>
      <c r="C5" s="28"/>
      <c r="D5" s="28"/>
      <c r="E5" s="28"/>
      <c r="F5" s="28"/>
      <c r="G5" s="28"/>
      <c r="H5" s="28"/>
      <c r="I5" s="28"/>
      <c r="J5" s="28"/>
      <c r="K5" s="28"/>
      <c r="L5" s="28"/>
    </row>
    <row r="6" spans="1:12" s="20" customFormat="1" ht="20" thickBot="1" x14ac:dyDescent="0.3">
      <c r="A6" s="51" t="s">
        <v>347</v>
      </c>
      <c r="B6" s="43"/>
      <c r="C6" s="35"/>
      <c r="D6" s="35"/>
      <c r="E6" s="96"/>
      <c r="F6" s="35"/>
      <c r="G6" s="35"/>
      <c r="H6" s="35"/>
      <c r="I6" s="35"/>
      <c r="J6" s="43"/>
    </row>
    <row r="7" spans="1:12" s="9" customFormat="1" ht="176.5" customHeight="1" x14ac:dyDescent="0.2">
      <c r="A7" s="134" t="s">
        <v>348</v>
      </c>
      <c r="B7" s="99" t="s">
        <v>349</v>
      </c>
      <c r="C7" s="118" t="s">
        <v>350</v>
      </c>
      <c r="D7" s="118" t="s">
        <v>351</v>
      </c>
      <c r="E7" s="99" t="s">
        <v>352</v>
      </c>
      <c r="F7" s="99" t="s">
        <v>353</v>
      </c>
      <c r="G7" s="119" t="s">
        <v>354</v>
      </c>
      <c r="H7" s="72"/>
      <c r="I7" s="72"/>
      <c r="J7" s="43"/>
    </row>
    <row r="8" spans="1:12" s="20" customFormat="1" ht="17" thickBot="1" x14ac:dyDescent="0.25">
      <c r="A8" s="30" t="s">
        <v>270</v>
      </c>
      <c r="B8" s="101"/>
      <c r="C8" s="101"/>
      <c r="D8" s="101"/>
      <c r="E8" s="101"/>
      <c r="F8" s="101"/>
      <c r="G8" s="102"/>
      <c r="H8" s="92"/>
      <c r="I8" s="92"/>
      <c r="J8" s="43"/>
    </row>
    <row r="9" spans="1:12" s="9" customFormat="1" ht="16" x14ac:dyDescent="0.2">
      <c r="A9" s="43"/>
      <c r="B9" s="92"/>
      <c r="C9" s="92"/>
      <c r="D9" s="92"/>
      <c r="E9" s="92"/>
      <c r="F9" s="92"/>
      <c r="G9" s="92"/>
      <c r="H9" s="92"/>
      <c r="I9" s="92"/>
      <c r="J9" s="43"/>
    </row>
    <row r="10" spans="1:12" s="20" customFormat="1" ht="20" thickBot="1" x14ac:dyDescent="0.3">
      <c r="A10" s="51" t="s">
        <v>355</v>
      </c>
      <c r="B10" s="38"/>
      <c r="C10" s="38"/>
      <c r="D10" s="38"/>
      <c r="E10" s="38"/>
      <c r="F10" s="38"/>
      <c r="G10" s="38"/>
      <c r="H10" s="92"/>
      <c r="I10" s="92"/>
      <c r="J10" s="43"/>
    </row>
    <row r="11" spans="1:12" ht="165" customHeight="1" x14ac:dyDescent="0.2">
      <c r="A11" s="134" t="s">
        <v>348</v>
      </c>
      <c r="B11" s="99" t="s">
        <v>356</v>
      </c>
      <c r="C11" s="99" t="s">
        <v>357</v>
      </c>
      <c r="D11" s="99" t="s">
        <v>358</v>
      </c>
      <c r="E11" s="99" t="s">
        <v>359</v>
      </c>
      <c r="F11" s="99" t="s">
        <v>360</v>
      </c>
      <c r="G11" s="100" t="s">
        <v>5</v>
      </c>
      <c r="H11" s="72"/>
      <c r="I11" s="92"/>
      <c r="J11" s="43"/>
    </row>
    <row r="12" spans="1:12" ht="17" thickBot="1" x14ac:dyDescent="0.25">
      <c r="A12" s="30" t="s">
        <v>270</v>
      </c>
      <c r="B12" s="101"/>
      <c r="C12" s="101"/>
      <c r="D12" s="101"/>
      <c r="E12" s="101"/>
      <c r="F12" s="101"/>
      <c r="G12" s="102"/>
      <c r="H12" s="92"/>
      <c r="I12" s="92"/>
      <c r="J12" s="43"/>
    </row>
    <row r="13" spans="1:12" s="20" customFormat="1" ht="16" x14ac:dyDescent="0.2">
      <c r="A13" s="43"/>
      <c r="B13" s="92"/>
      <c r="C13" s="92"/>
      <c r="D13" s="92"/>
      <c r="E13" s="92"/>
      <c r="F13" s="92"/>
      <c r="G13" s="92"/>
      <c r="H13" s="92"/>
      <c r="I13" s="92"/>
      <c r="J13" s="43"/>
    </row>
    <row r="14" spans="1:12" ht="19" x14ac:dyDescent="0.25">
      <c r="A14" s="68" t="s">
        <v>361</v>
      </c>
      <c r="B14" s="43"/>
      <c r="C14" s="43"/>
      <c r="D14" s="43"/>
      <c r="E14" s="43"/>
      <c r="F14" s="43"/>
      <c r="G14" s="43"/>
      <c r="H14" s="92"/>
      <c r="I14" s="92"/>
      <c r="J14" s="43"/>
    </row>
    <row r="15" spans="1:12" s="20" customFormat="1" ht="16" x14ac:dyDescent="0.2">
      <c r="A15" s="43"/>
      <c r="B15" s="92"/>
      <c r="C15" s="92"/>
      <c r="D15" s="92"/>
      <c r="E15" s="92"/>
      <c r="F15" s="92"/>
      <c r="G15" s="92"/>
      <c r="H15" s="92"/>
      <c r="I15" s="92"/>
      <c r="J15" s="43"/>
    </row>
    <row r="16" spans="1:12" ht="20" thickBot="1" x14ac:dyDescent="0.3">
      <c r="A16" s="51" t="s">
        <v>362</v>
      </c>
      <c r="B16" s="43"/>
      <c r="C16" s="38"/>
      <c r="D16" s="38"/>
      <c r="E16" s="38"/>
      <c r="F16" s="38"/>
      <c r="G16" s="35"/>
      <c r="H16" s="89"/>
      <c r="I16" s="35"/>
      <c r="J16" s="43"/>
    </row>
    <row r="17" spans="1:10" s="20" customFormat="1" ht="116.5" customHeight="1" x14ac:dyDescent="0.2">
      <c r="A17" s="135" t="s">
        <v>348</v>
      </c>
      <c r="B17" s="44" t="s">
        <v>363</v>
      </c>
      <c r="C17" s="44" t="s">
        <v>364</v>
      </c>
      <c r="D17" s="44" t="s">
        <v>365</v>
      </c>
      <c r="E17" s="44" t="s">
        <v>366</v>
      </c>
      <c r="F17" s="44" t="s">
        <v>367</v>
      </c>
      <c r="G17" s="45" t="s">
        <v>5</v>
      </c>
      <c r="H17" s="92"/>
      <c r="I17" s="92"/>
      <c r="J17" s="43"/>
    </row>
    <row r="18" spans="1:10" ht="17" thickBot="1" x14ac:dyDescent="0.25">
      <c r="A18" s="30" t="s">
        <v>270</v>
      </c>
      <c r="B18" s="97"/>
      <c r="C18" s="97"/>
      <c r="D18" s="97"/>
      <c r="E18" s="97"/>
      <c r="F18" s="97"/>
      <c r="G18" s="46"/>
      <c r="H18" s="35"/>
      <c r="I18" s="35"/>
      <c r="J18" s="43"/>
    </row>
    <row r="19" spans="1:10" s="20" customFormat="1" ht="16" x14ac:dyDescent="0.2">
      <c r="A19" s="43"/>
      <c r="B19" s="92"/>
      <c r="C19" s="92"/>
      <c r="D19" s="92"/>
      <c r="E19" s="92"/>
      <c r="F19" s="92"/>
      <c r="G19" s="92"/>
      <c r="H19" s="35"/>
      <c r="I19" s="35"/>
      <c r="J19" s="43"/>
    </row>
    <row r="20" spans="1:10" s="9" customFormat="1" ht="20" thickBot="1" x14ac:dyDescent="0.3">
      <c r="A20" s="51" t="s">
        <v>368</v>
      </c>
      <c r="B20" s="43"/>
      <c r="C20" s="38"/>
      <c r="D20" s="38"/>
      <c r="E20" s="38"/>
      <c r="F20" s="38"/>
      <c r="G20" s="35"/>
      <c r="H20" s="92"/>
      <c r="I20" s="92"/>
      <c r="J20" s="43"/>
    </row>
    <row r="21" spans="1:10" s="20" customFormat="1" ht="209.5" customHeight="1" x14ac:dyDescent="0.2">
      <c r="A21" s="135" t="s">
        <v>348</v>
      </c>
      <c r="B21" s="44" t="s">
        <v>369</v>
      </c>
      <c r="C21" s="44" t="s">
        <v>370</v>
      </c>
      <c r="D21" s="44" t="s">
        <v>371</v>
      </c>
      <c r="E21" s="44" t="s">
        <v>372</v>
      </c>
      <c r="F21" s="44" t="s">
        <v>373</v>
      </c>
      <c r="G21" s="45" t="s">
        <v>5</v>
      </c>
      <c r="H21" s="142"/>
      <c r="I21" s="142"/>
      <c r="J21" s="154"/>
    </row>
    <row r="22" spans="1:10" s="9" customFormat="1" ht="17" thickBot="1" x14ac:dyDescent="0.25">
      <c r="A22" s="30" t="s">
        <v>270</v>
      </c>
      <c r="B22" s="97"/>
      <c r="C22" s="97"/>
      <c r="D22" s="97"/>
      <c r="E22" s="97"/>
      <c r="F22" s="97"/>
      <c r="G22" s="46"/>
      <c r="H22" s="35"/>
      <c r="I22" s="35"/>
      <c r="J22" s="43"/>
    </row>
    <row r="23" spans="1:10" s="20" customFormat="1" ht="16" x14ac:dyDescent="0.2">
      <c r="A23" s="43"/>
      <c r="B23" s="35"/>
      <c r="C23" s="35"/>
      <c r="D23" s="38"/>
      <c r="E23" s="35"/>
      <c r="F23" s="35"/>
      <c r="G23" s="35"/>
      <c r="I23" s="35"/>
      <c r="J23" s="43"/>
    </row>
    <row r="24" spans="1:10" ht="19" x14ac:dyDescent="0.25">
      <c r="A24" s="68" t="s">
        <v>374</v>
      </c>
      <c r="B24" s="92"/>
      <c r="C24" s="92"/>
      <c r="D24" s="92"/>
      <c r="E24" s="92"/>
      <c r="F24" s="92"/>
      <c r="G24" s="92"/>
      <c r="H24" s="92"/>
      <c r="I24" s="92"/>
      <c r="J24" s="43"/>
    </row>
    <row r="25" spans="1:10" ht="16" x14ac:dyDescent="0.2">
      <c r="A25" s="43"/>
      <c r="B25" s="92"/>
      <c r="C25" s="92"/>
      <c r="D25" s="92"/>
      <c r="E25" s="92"/>
      <c r="F25" s="92"/>
      <c r="G25" s="92"/>
      <c r="H25" s="38"/>
      <c r="I25" s="38"/>
      <c r="J25" s="43"/>
    </row>
    <row r="26" spans="1:10" ht="20" thickBot="1" x14ac:dyDescent="0.3">
      <c r="A26" s="51" t="s">
        <v>375</v>
      </c>
      <c r="B26" s="103"/>
      <c r="C26" s="35"/>
      <c r="D26" s="35"/>
      <c r="E26" s="35"/>
      <c r="F26" s="35"/>
      <c r="G26" s="35"/>
      <c r="H26" s="68"/>
      <c r="I26" s="92"/>
      <c r="J26" s="43"/>
    </row>
    <row r="27" spans="1:10" ht="210" customHeight="1" x14ac:dyDescent="0.2">
      <c r="A27" s="134" t="s">
        <v>348</v>
      </c>
      <c r="B27" s="99" t="s">
        <v>376</v>
      </c>
      <c r="C27" s="99" t="s">
        <v>377</v>
      </c>
      <c r="D27" s="99" t="s">
        <v>378</v>
      </c>
      <c r="E27" s="99" t="s">
        <v>379</v>
      </c>
      <c r="F27" s="99" t="s">
        <v>380</v>
      </c>
      <c r="G27" s="100" t="s">
        <v>5</v>
      </c>
      <c r="H27" s="72"/>
      <c r="I27" s="38"/>
      <c r="J27" s="149"/>
    </row>
    <row r="28" spans="1:10" ht="17" thickBot="1" x14ac:dyDescent="0.25">
      <c r="A28" s="30" t="s">
        <v>270</v>
      </c>
      <c r="B28" s="101"/>
      <c r="C28" s="101"/>
      <c r="D28" s="101"/>
      <c r="E28" s="101"/>
      <c r="F28" s="101"/>
      <c r="G28" s="102"/>
      <c r="H28" s="92"/>
      <c r="I28" s="92"/>
      <c r="J28" s="43"/>
    </row>
    <row r="29" spans="1:10" ht="16" x14ac:dyDescent="0.2">
      <c r="A29" s="43"/>
      <c r="B29" s="38"/>
      <c r="C29" s="38"/>
      <c r="D29" s="38"/>
      <c r="E29" s="38"/>
      <c r="F29" s="38"/>
      <c r="G29" s="38"/>
      <c r="H29" s="35"/>
      <c r="I29" s="35"/>
      <c r="J29" s="43"/>
    </row>
    <row r="30" spans="1:10" ht="20" thickBot="1" x14ac:dyDescent="0.3">
      <c r="A30" s="51" t="s">
        <v>381</v>
      </c>
      <c r="B30" s="92"/>
      <c r="C30" s="92"/>
      <c r="D30" s="92"/>
      <c r="E30" s="92"/>
      <c r="F30" s="92"/>
      <c r="G30" s="92"/>
      <c r="H30" s="68"/>
      <c r="I30" s="35"/>
      <c r="J30" s="43"/>
    </row>
    <row r="31" spans="1:10" ht="238" x14ac:dyDescent="0.2">
      <c r="A31" s="135" t="s">
        <v>348</v>
      </c>
      <c r="B31" s="104" t="s">
        <v>382</v>
      </c>
      <c r="C31" s="44" t="s">
        <v>383</v>
      </c>
      <c r="D31" s="44" t="s">
        <v>384</v>
      </c>
      <c r="E31" s="44" t="s">
        <v>385</v>
      </c>
      <c r="F31" s="44" t="s">
        <v>386</v>
      </c>
      <c r="G31" s="45" t="s">
        <v>5</v>
      </c>
      <c r="H31" s="150"/>
      <c r="I31" s="151"/>
      <c r="J31" s="152"/>
    </row>
    <row r="32" spans="1:10" ht="17" thickBot="1" x14ac:dyDescent="0.25">
      <c r="A32" s="30" t="s">
        <v>270</v>
      </c>
      <c r="B32" s="97"/>
      <c r="C32" s="97"/>
      <c r="D32" s="97"/>
      <c r="E32" s="173"/>
      <c r="F32" s="97"/>
      <c r="G32" s="98"/>
      <c r="H32" s="143"/>
      <c r="I32" s="143"/>
      <c r="J32" s="152"/>
    </row>
    <row r="33" spans="1:10" ht="16" x14ac:dyDescent="0.2">
      <c r="A33" s="43"/>
      <c r="B33" s="103"/>
      <c r="C33" s="35"/>
      <c r="D33" s="35"/>
      <c r="E33" s="35"/>
      <c r="F33" s="35"/>
      <c r="G33" s="35"/>
      <c r="H33" s="150"/>
      <c r="I33" s="150"/>
      <c r="J33" s="152"/>
    </row>
    <row r="34" spans="1:10" ht="20" thickBot="1" x14ac:dyDescent="0.3">
      <c r="A34" s="51" t="s">
        <v>387</v>
      </c>
      <c r="B34" s="85"/>
      <c r="C34" s="85"/>
      <c r="D34" s="85"/>
      <c r="E34" s="85"/>
      <c r="F34" s="38"/>
      <c r="G34" s="35"/>
      <c r="H34" s="143"/>
      <c r="I34" s="143"/>
      <c r="J34" s="152"/>
    </row>
    <row r="35" spans="1:10" ht="119" x14ac:dyDescent="0.2">
      <c r="A35" s="135" t="s">
        <v>348</v>
      </c>
      <c r="B35" s="44" t="s">
        <v>388</v>
      </c>
      <c r="C35" s="44" t="s">
        <v>389</v>
      </c>
      <c r="D35" s="44" t="s">
        <v>390</v>
      </c>
      <c r="E35" s="44" t="s">
        <v>391</v>
      </c>
      <c r="F35" s="162" t="s">
        <v>392</v>
      </c>
      <c r="G35" s="45" t="s">
        <v>5</v>
      </c>
      <c r="H35" s="143"/>
      <c r="I35" s="143"/>
      <c r="J35" s="152"/>
    </row>
    <row r="36" spans="1:10" ht="17" thickBot="1" x14ac:dyDescent="0.25">
      <c r="A36" s="30" t="s">
        <v>270</v>
      </c>
      <c r="B36" s="97"/>
      <c r="C36" s="97"/>
      <c r="D36" s="97"/>
      <c r="E36" s="97"/>
      <c r="F36" s="97"/>
      <c r="G36" s="98"/>
      <c r="H36" s="153"/>
      <c r="J36" s="43"/>
    </row>
    <row r="37" spans="1:10" ht="16" x14ac:dyDescent="0.2">
      <c r="A37" s="43"/>
      <c r="B37" s="92"/>
      <c r="C37" s="92"/>
      <c r="D37" s="92"/>
      <c r="E37" s="92"/>
      <c r="F37" s="92"/>
      <c r="G37" s="92"/>
      <c r="H37" s="35"/>
      <c r="I37" s="35"/>
      <c r="J37" s="43"/>
    </row>
    <row r="38" spans="1:10" ht="16" x14ac:dyDescent="0.2">
      <c r="A38" s="43"/>
      <c r="B38" s="43"/>
      <c r="C38" s="43"/>
      <c r="D38" s="105"/>
      <c r="E38" s="43"/>
      <c r="F38" s="43"/>
      <c r="G38" s="43"/>
      <c r="H38" s="35"/>
      <c r="I38" s="35"/>
      <c r="J38" s="43"/>
    </row>
    <row r="39" spans="1:10" ht="16" x14ac:dyDescent="0.2">
      <c r="A39" s="43"/>
      <c r="B39" s="43"/>
      <c r="C39" s="43"/>
      <c r="D39" s="106"/>
      <c r="E39" s="43"/>
      <c r="F39" s="43"/>
      <c r="G39" s="43"/>
      <c r="H39" s="35"/>
      <c r="I39" s="35"/>
      <c r="J39" s="43"/>
    </row>
    <row r="40" spans="1:10" ht="16" x14ac:dyDescent="0.2">
      <c r="A40" s="43"/>
      <c r="B40" s="35"/>
      <c r="C40" s="42"/>
      <c r="D40" s="35"/>
      <c r="E40" s="35"/>
      <c r="F40" s="35"/>
      <c r="G40" s="35"/>
      <c r="H40" s="35"/>
      <c r="I40" s="35"/>
      <c r="J40" s="43"/>
    </row>
    <row r="41" spans="1:10" ht="16" x14ac:dyDescent="0.2">
      <c r="A41" s="43"/>
      <c r="B41" s="35"/>
      <c r="C41" s="42"/>
      <c r="D41" s="35"/>
      <c r="E41" s="35"/>
      <c r="F41" s="35"/>
      <c r="G41" s="35"/>
      <c r="H41" s="35"/>
      <c r="I41" s="35"/>
      <c r="J41" s="43"/>
    </row>
    <row r="42" spans="1:10" ht="16" x14ac:dyDescent="0.2">
      <c r="A42" s="43"/>
      <c r="B42" s="35"/>
      <c r="C42" s="35"/>
      <c r="D42" s="35"/>
      <c r="E42" s="35"/>
      <c r="F42" s="35"/>
      <c r="G42" s="35"/>
      <c r="H42" s="35"/>
      <c r="I42" s="35"/>
      <c r="J42" s="43"/>
    </row>
    <row r="43" spans="1:10" ht="17" thickBot="1" x14ac:dyDescent="0.25">
      <c r="A43" s="43"/>
      <c r="B43" s="35"/>
      <c r="C43" s="35"/>
      <c r="D43" s="35"/>
      <c r="E43" s="35"/>
      <c r="F43" s="35"/>
      <c r="G43" s="35"/>
      <c r="H43" s="35"/>
      <c r="I43" s="35"/>
      <c r="J43" s="43"/>
    </row>
    <row r="44" spans="1:10" ht="17" thickBot="1" x14ac:dyDescent="0.25">
      <c r="A44" s="43"/>
      <c r="B44" s="164" t="s">
        <v>4</v>
      </c>
      <c r="C44" s="107">
        <f>F44</f>
        <v>0</v>
      </c>
      <c r="D44" s="108"/>
      <c r="E44" s="108">
        <f>SUM(B46:F46)</f>
        <v>0</v>
      </c>
      <c r="F44" s="163">
        <f>E44/G46</f>
        <v>0</v>
      </c>
      <c r="G44" s="109"/>
      <c r="H44" s="35"/>
      <c r="I44" s="35"/>
      <c r="J44" s="43"/>
    </row>
    <row r="45" spans="1:10" ht="16" x14ac:dyDescent="0.2">
      <c r="A45" s="43"/>
      <c r="B45" s="110">
        <f>SUM(B8:B12)</f>
        <v>0</v>
      </c>
      <c r="C45" s="110">
        <f>SUM(C8:C12)</f>
        <v>0</v>
      </c>
      <c r="D45" s="110">
        <f>SUM(D8:D12)</f>
        <v>0</v>
      </c>
      <c r="E45" s="110">
        <f>SUM(E8:E12)</f>
        <v>0</v>
      </c>
      <c r="F45" s="110">
        <f>SUM(F8:F12)</f>
        <v>0</v>
      </c>
      <c r="G45" s="111">
        <f>SUM(G4:G8)</f>
        <v>0</v>
      </c>
      <c r="H45" s="35"/>
      <c r="I45" s="35"/>
      <c r="J45" s="43"/>
    </row>
    <row r="46" spans="1:10" ht="17" thickBot="1" x14ac:dyDescent="0.25">
      <c r="A46" s="43"/>
      <c r="B46" s="112">
        <f>B45</f>
        <v>0</v>
      </c>
      <c r="C46" s="113">
        <f>C45*2</f>
        <v>0</v>
      </c>
      <c r="D46" s="113">
        <f>D45*3</f>
        <v>0</v>
      </c>
      <c r="E46" s="113">
        <f>E45*4</f>
        <v>0</v>
      </c>
      <c r="F46" s="114">
        <f>F45*5</f>
        <v>0</v>
      </c>
      <c r="G46" s="114">
        <f>2-G45</f>
        <v>2</v>
      </c>
      <c r="H46" s="35"/>
      <c r="I46" s="35"/>
      <c r="J46" s="43"/>
    </row>
    <row r="47" spans="1:10" ht="17" thickBot="1" x14ac:dyDescent="0.25">
      <c r="A47" s="43"/>
      <c r="B47" s="35"/>
      <c r="C47" s="35"/>
      <c r="D47" s="35"/>
      <c r="E47" s="35"/>
      <c r="F47" s="35"/>
      <c r="G47" s="35"/>
      <c r="H47" s="35"/>
      <c r="I47" s="35"/>
      <c r="J47" s="43"/>
    </row>
    <row r="48" spans="1:10" ht="18" thickBot="1" x14ac:dyDescent="0.25">
      <c r="A48" s="43"/>
      <c r="B48" s="165" t="s">
        <v>6</v>
      </c>
      <c r="C48" s="107">
        <f>F48</f>
        <v>0</v>
      </c>
      <c r="D48" s="108"/>
      <c r="E48" s="108">
        <f>SUM(B50:F50)</f>
        <v>0</v>
      </c>
      <c r="F48" s="163">
        <f>E48/G50</f>
        <v>0</v>
      </c>
      <c r="G48" s="109"/>
      <c r="H48" s="35"/>
      <c r="I48" s="35"/>
      <c r="J48" s="43"/>
    </row>
    <row r="49" spans="1:10" ht="16" x14ac:dyDescent="0.2">
      <c r="A49" s="43"/>
      <c r="B49" s="110">
        <f t="shared" ref="B49:G49" si="0">SUM(B18:B22)</f>
        <v>0</v>
      </c>
      <c r="C49" s="110">
        <f t="shared" si="0"/>
        <v>0</v>
      </c>
      <c r="D49" s="110">
        <f t="shared" si="0"/>
        <v>0</v>
      </c>
      <c r="E49" s="110">
        <f t="shared" si="0"/>
        <v>0</v>
      </c>
      <c r="F49" s="110">
        <f t="shared" si="0"/>
        <v>0</v>
      </c>
      <c r="G49" s="110">
        <f t="shared" si="0"/>
        <v>0</v>
      </c>
      <c r="H49" s="35"/>
      <c r="I49" s="35"/>
      <c r="J49" s="43"/>
    </row>
    <row r="50" spans="1:10" ht="17" thickBot="1" x14ac:dyDescent="0.25">
      <c r="A50" s="43"/>
      <c r="B50" s="112">
        <f>B49</f>
        <v>0</v>
      </c>
      <c r="C50" s="113">
        <f>C49*2</f>
        <v>0</v>
      </c>
      <c r="D50" s="113">
        <f>D49*3</f>
        <v>0</v>
      </c>
      <c r="E50" s="113">
        <f>E49*4</f>
        <v>0</v>
      </c>
      <c r="F50" s="114">
        <f>F49*5</f>
        <v>0</v>
      </c>
      <c r="G50" s="114">
        <f>2-G49</f>
        <v>2</v>
      </c>
      <c r="H50" s="35"/>
      <c r="I50" s="35"/>
      <c r="J50" s="43"/>
    </row>
    <row r="51" spans="1:10" ht="17" thickBot="1" x14ac:dyDescent="0.25">
      <c r="A51" s="43"/>
      <c r="B51" s="35"/>
      <c r="C51" s="35"/>
      <c r="D51" s="35"/>
      <c r="E51" s="35"/>
      <c r="F51" s="35"/>
      <c r="G51" s="35"/>
      <c r="H51" s="43"/>
      <c r="I51" s="43"/>
      <c r="J51" s="43"/>
    </row>
    <row r="52" spans="1:10" ht="18" thickBot="1" x14ac:dyDescent="0.25">
      <c r="A52" s="43"/>
      <c r="B52" s="165" t="s">
        <v>108</v>
      </c>
      <c r="C52" s="107">
        <f>F52</f>
        <v>0</v>
      </c>
      <c r="D52" s="108"/>
      <c r="E52" s="108">
        <f>SUM(B54:F54)</f>
        <v>0</v>
      </c>
      <c r="F52" s="163">
        <f>E52/G54</f>
        <v>0</v>
      </c>
      <c r="G52" s="109"/>
      <c r="H52" s="43"/>
      <c r="I52" s="43"/>
      <c r="J52" s="43"/>
    </row>
    <row r="53" spans="1:10" ht="16" x14ac:dyDescent="0.2">
      <c r="A53" s="43"/>
      <c r="B53" s="110">
        <f>SUM(B28:B36)</f>
        <v>0</v>
      </c>
      <c r="C53" s="110">
        <f>SUM(C28:C36)</f>
        <v>0</v>
      </c>
      <c r="D53" s="110">
        <f>SUM(D28:D36)</f>
        <v>0</v>
      </c>
      <c r="E53" s="110">
        <f>SUM(E28:E36)</f>
        <v>0</v>
      </c>
      <c r="F53" s="110">
        <f>SUM(F28:F36)</f>
        <v>0</v>
      </c>
      <c r="G53" s="111">
        <f t="shared" ref="G53" si="1">SUM(G35:G38)</f>
        <v>0</v>
      </c>
    </row>
    <row r="54" spans="1:10" ht="17" thickBot="1" x14ac:dyDescent="0.25">
      <c r="A54" s="43"/>
      <c r="B54" s="112">
        <f>B53</f>
        <v>0</v>
      </c>
      <c r="C54" s="113">
        <f>C53*2</f>
        <v>0</v>
      </c>
      <c r="D54" s="113">
        <f>D53*3</f>
        <v>0</v>
      </c>
      <c r="E54" s="113">
        <f>E53*4</f>
        <v>0</v>
      </c>
      <c r="F54" s="114">
        <f>F53*5</f>
        <v>0</v>
      </c>
      <c r="G54" s="115">
        <f>3-G53</f>
        <v>3</v>
      </c>
    </row>
    <row r="55" spans="1:10" x14ac:dyDescent="0.2">
      <c r="A55" s="43"/>
      <c r="B55" s="43"/>
      <c r="C55" s="43"/>
      <c r="D55" s="43"/>
      <c r="E55" s="43"/>
      <c r="F55" s="43"/>
      <c r="G55" s="43"/>
    </row>
    <row r="56" spans="1:10" x14ac:dyDescent="0.2">
      <c r="A56" s="43"/>
      <c r="B56" s="43"/>
      <c r="C56" s="43"/>
      <c r="D56" s="43"/>
      <c r="E56" s="43"/>
      <c r="F56" s="43"/>
      <c r="G56" s="43"/>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92F6B-47AD-4ABA-A3B5-1193B71F49AB}">
  <dimension ref="A2:L59"/>
  <sheetViews>
    <sheetView zoomScale="65" zoomScaleNormal="65" workbookViewId="0">
      <selection activeCell="F12" sqref="F12"/>
    </sheetView>
  </sheetViews>
  <sheetFormatPr baseColWidth="10" defaultColWidth="8.83203125" defaultRowHeight="15" x14ac:dyDescent="0.2"/>
  <cols>
    <col min="1" max="1" width="16.83203125" customWidth="1"/>
    <col min="2" max="6" width="40.83203125" customWidth="1"/>
    <col min="8" max="9" width="33" customWidth="1"/>
  </cols>
  <sheetData>
    <row r="2" spans="1:12" ht="19" x14ac:dyDescent="0.25">
      <c r="A2" s="181" t="s">
        <v>393</v>
      </c>
      <c r="B2" s="181"/>
      <c r="C2" s="181"/>
      <c r="D2" s="181"/>
      <c r="E2" s="181"/>
      <c r="F2" s="181"/>
      <c r="G2" s="181"/>
      <c r="H2" s="47"/>
      <c r="I2" s="47"/>
      <c r="J2" s="47"/>
    </row>
    <row r="3" spans="1:12" ht="16" x14ac:dyDescent="0.2">
      <c r="A3" s="184"/>
      <c r="B3" s="184"/>
      <c r="C3" s="184"/>
      <c r="D3" s="184"/>
      <c r="E3" s="184"/>
      <c r="F3" s="184"/>
      <c r="G3" s="184"/>
      <c r="H3" s="47"/>
      <c r="I3" s="47"/>
      <c r="J3" s="47"/>
    </row>
    <row r="4" spans="1:12" ht="19" x14ac:dyDescent="0.25">
      <c r="A4" s="181" t="s">
        <v>394</v>
      </c>
      <c r="B4" s="181"/>
      <c r="C4" s="181"/>
      <c r="D4" s="181"/>
      <c r="E4" s="181"/>
      <c r="F4" s="181"/>
      <c r="G4" s="181"/>
      <c r="H4" s="47"/>
      <c r="I4" s="47"/>
      <c r="J4" s="47"/>
    </row>
    <row r="5" spans="1:12" s="20" customFormat="1" ht="16" x14ac:dyDescent="0.2">
      <c r="A5" s="28"/>
      <c r="B5" s="28"/>
      <c r="C5" s="28"/>
      <c r="D5" s="28"/>
      <c r="E5" s="28"/>
      <c r="F5" s="28"/>
      <c r="G5" s="28"/>
      <c r="H5" s="28"/>
      <c r="I5" s="28"/>
      <c r="J5" s="28"/>
      <c r="K5" s="28"/>
      <c r="L5" s="28"/>
    </row>
    <row r="6" spans="1:12" ht="20" thickBot="1" x14ac:dyDescent="0.3">
      <c r="A6" s="176" t="s">
        <v>394</v>
      </c>
      <c r="B6" s="176"/>
      <c r="C6" s="176"/>
      <c r="D6" s="176"/>
      <c r="E6" s="176"/>
      <c r="F6" s="176"/>
      <c r="G6" s="176"/>
      <c r="H6" s="47"/>
      <c r="I6" s="47"/>
      <c r="J6" s="47"/>
    </row>
    <row r="7" spans="1:12" s="20" customFormat="1" ht="156.5" customHeight="1" x14ac:dyDescent="0.2">
      <c r="A7" s="117" t="s">
        <v>130</v>
      </c>
      <c r="B7" s="33" t="s">
        <v>395</v>
      </c>
      <c r="C7" s="33" t="s">
        <v>396</v>
      </c>
      <c r="D7" s="33" t="s">
        <v>397</v>
      </c>
      <c r="E7" s="33" t="s">
        <v>398</v>
      </c>
      <c r="F7" s="125" t="s">
        <v>399</v>
      </c>
      <c r="G7" s="29"/>
      <c r="H7" s="52"/>
      <c r="I7" s="137"/>
      <c r="J7" s="47"/>
    </row>
    <row r="8" spans="1:12" ht="17" thickBot="1" x14ac:dyDescent="0.25">
      <c r="A8" s="30" t="s">
        <v>270</v>
      </c>
      <c r="B8" s="73"/>
      <c r="C8" s="73"/>
      <c r="D8" s="73"/>
      <c r="E8" s="73"/>
      <c r="F8" s="73"/>
      <c r="G8" s="37"/>
      <c r="H8" s="52"/>
      <c r="I8" s="47"/>
      <c r="J8" s="47"/>
    </row>
    <row r="9" spans="1:12" s="20" customFormat="1" ht="16" x14ac:dyDescent="0.2">
      <c r="A9" s="182"/>
      <c r="B9" s="182"/>
      <c r="C9" s="182"/>
      <c r="D9" s="182"/>
      <c r="E9" s="182"/>
      <c r="F9" s="182"/>
      <c r="G9" s="182"/>
      <c r="H9" s="52"/>
      <c r="I9" s="47"/>
      <c r="J9" s="47"/>
    </row>
    <row r="10" spans="1:12" ht="20" thickBot="1" x14ac:dyDescent="0.3">
      <c r="A10" s="179" t="s">
        <v>394</v>
      </c>
      <c r="B10" s="179"/>
      <c r="C10" s="179"/>
      <c r="D10" s="179"/>
      <c r="E10" s="179"/>
      <c r="F10" s="179"/>
      <c r="G10" s="179"/>
      <c r="H10" s="52"/>
      <c r="I10" s="47"/>
      <c r="J10" s="47"/>
    </row>
    <row r="11" spans="1:12" s="20" customFormat="1" ht="181.5" customHeight="1" x14ac:dyDescent="0.2">
      <c r="A11" s="117" t="s">
        <v>130</v>
      </c>
      <c r="B11" s="33" t="s">
        <v>400</v>
      </c>
      <c r="C11" s="33" t="s">
        <v>401</v>
      </c>
      <c r="D11" s="33" t="s">
        <v>402</v>
      </c>
      <c r="E11" s="33" t="s">
        <v>403</v>
      </c>
      <c r="F11" s="33" t="s">
        <v>404</v>
      </c>
      <c r="G11" s="29"/>
      <c r="H11" s="137"/>
      <c r="I11" s="137"/>
      <c r="J11" s="47"/>
    </row>
    <row r="12" spans="1:12" ht="17" thickBot="1" x14ac:dyDescent="0.25">
      <c r="A12" s="30" t="s">
        <v>270</v>
      </c>
      <c r="B12" s="73"/>
      <c r="C12" s="73"/>
      <c r="D12" s="73"/>
      <c r="E12" s="73"/>
      <c r="F12" s="73"/>
      <c r="G12" s="37"/>
      <c r="H12" s="137"/>
      <c r="I12" s="138"/>
      <c r="J12" s="47"/>
    </row>
    <row r="13" spans="1:12" ht="16" x14ac:dyDescent="0.2">
      <c r="A13" s="182"/>
      <c r="B13" s="182"/>
      <c r="C13" s="182"/>
      <c r="D13" s="182"/>
      <c r="E13" s="182"/>
      <c r="F13" s="182"/>
      <c r="G13" s="182"/>
      <c r="H13" s="52"/>
      <c r="I13" s="47"/>
      <c r="J13" s="47"/>
    </row>
    <row r="14" spans="1:12" s="20" customFormat="1" ht="20" thickBot="1" x14ac:dyDescent="0.3">
      <c r="A14" s="176" t="s">
        <v>394</v>
      </c>
      <c r="B14" s="177"/>
      <c r="C14" s="177"/>
      <c r="D14" s="177"/>
      <c r="E14" s="177"/>
      <c r="F14" s="177"/>
      <c r="G14" s="177"/>
      <c r="H14" s="49"/>
      <c r="I14" s="49"/>
      <c r="J14" s="49"/>
    </row>
    <row r="15" spans="1:12" ht="248" customHeight="1" x14ac:dyDescent="0.2">
      <c r="A15" s="136"/>
      <c r="B15" s="33" t="s">
        <v>405</v>
      </c>
      <c r="C15" s="33" t="s">
        <v>406</v>
      </c>
      <c r="D15" s="33" t="s">
        <v>407</v>
      </c>
      <c r="E15" s="33" t="s">
        <v>408</v>
      </c>
      <c r="F15" s="125" t="s">
        <v>409</v>
      </c>
      <c r="G15" s="29"/>
      <c r="H15" s="137"/>
      <c r="I15" s="137"/>
      <c r="J15" s="50"/>
    </row>
    <row r="16" spans="1:12" s="20" customFormat="1" ht="17" thickBot="1" x14ac:dyDescent="0.25">
      <c r="A16" s="30" t="s">
        <v>270</v>
      </c>
      <c r="B16" s="31"/>
      <c r="C16" s="31"/>
      <c r="D16" s="31"/>
      <c r="E16" s="31"/>
      <c r="F16" s="31"/>
      <c r="G16" s="32"/>
      <c r="H16" s="49"/>
      <c r="I16" s="49"/>
      <c r="J16" s="49"/>
    </row>
    <row r="17" spans="1:10" ht="16" x14ac:dyDescent="0.2">
      <c r="A17" s="185"/>
      <c r="B17" s="185"/>
      <c r="C17" s="185"/>
      <c r="D17" s="185"/>
      <c r="E17" s="185"/>
      <c r="F17" s="185"/>
      <c r="G17" s="185"/>
      <c r="H17" s="49"/>
      <c r="I17" s="49"/>
      <c r="J17" s="49"/>
    </row>
    <row r="18" spans="1:10" ht="19" x14ac:dyDescent="0.25">
      <c r="A18" s="181" t="s">
        <v>410</v>
      </c>
      <c r="B18" s="181"/>
      <c r="C18" s="181"/>
      <c r="D18" s="181"/>
      <c r="E18" s="181"/>
      <c r="F18" s="181"/>
      <c r="G18" s="181"/>
      <c r="H18" s="49"/>
      <c r="I18" s="49"/>
      <c r="J18" s="49"/>
    </row>
    <row r="19" spans="1:10" s="20" customFormat="1" ht="16" x14ac:dyDescent="0.2">
      <c r="A19" s="182"/>
      <c r="B19" s="182"/>
      <c r="C19" s="182"/>
      <c r="D19" s="182"/>
      <c r="E19" s="182"/>
      <c r="F19" s="182"/>
      <c r="G19" s="182"/>
      <c r="H19" s="49"/>
      <c r="I19" s="49"/>
      <c r="J19" s="49"/>
    </row>
    <row r="20" spans="1:10" ht="20" thickBot="1" x14ac:dyDescent="0.3">
      <c r="A20" s="176" t="s">
        <v>411</v>
      </c>
      <c r="B20" s="177"/>
      <c r="C20" s="177"/>
      <c r="D20" s="177"/>
      <c r="E20" s="177"/>
      <c r="F20" s="177"/>
      <c r="G20" s="177"/>
      <c r="H20" s="47"/>
      <c r="I20" s="47"/>
      <c r="J20" s="47"/>
    </row>
    <row r="21" spans="1:10" s="20" customFormat="1" ht="200" customHeight="1" x14ac:dyDescent="0.2">
      <c r="A21" s="117" t="s">
        <v>130</v>
      </c>
      <c r="B21" s="125" t="s">
        <v>412</v>
      </c>
      <c r="C21" s="33" t="s">
        <v>413</v>
      </c>
      <c r="D21" s="33" t="s">
        <v>414</v>
      </c>
      <c r="E21" s="33" t="s">
        <v>415</v>
      </c>
      <c r="F21" s="33" t="s">
        <v>416</v>
      </c>
      <c r="G21" s="29"/>
      <c r="H21" s="52"/>
      <c r="I21" s="47"/>
      <c r="J21" s="47"/>
    </row>
    <row r="22" spans="1:10" ht="17" thickBot="1" x14ac:dyDescent="0.25">
      <c r="A22" s="30" t="s">
        <v>270</v>
      </c>
      <c r="B22" s="31"/>
      <c r="C22" s="31"/>
      <c r="D22" s="31"/>
      <c r="E22" s="31"/>
      <c r="F22" s="31"/>
      <c r="G22" s="32"/>
      <c r="H22" s="49"/>
      <c r="I22" s="49"/>
      <c r="J22" s="49"/>
    </row>
    <row r="23" spans="1:10" ht="16" x14ac:dyDescent="0.2">
      <c r="A23" s="185"/>
      <c r="B23" s="185"/>
      <c r="C23" s="185"/>
      <c r="D23" s="185"/>
      <c r="E23" s="185"/>
      <c r="F23" s="185"/>
      <c r="G23" s="185"/>
      <c r="H23" s="49"/>
      <c r="I23" s="49"/>
      <c r="J23" s="49"/>
    </row>
    <row r="24" spans="1:10" ht="20" thickBot="1" x14ac:dyDescent="0.3">
      <c r="A24" s="176" t="s">
        <v>417</v>
      </c>
      <c r="B24" s="177"/>
      <c r="C24" s="177"/>
      <c r="D24" s="177"/>
      <c r="E24" s="177"/>
      <c r="F24" s="177"/>
      <c r="G24" s="177"/>
      <c r="H24" s="49"/>
      <c r="I24" s="49"/>
      <c r="J24" s="49"/>
    </row>
    <row r="25" spans="1:10" ht="204" customHeight="1" x14ac:dyDescent="0.2">
      <c r="A25" s="117" t="s">
        <v>130</v>
      </c>
      <c r="B25" s="156" t="s">
        <v>418</v>
      </c>
      <c r="C25" s="34" t="s">
        <v>419</v>
      </c>
      <c r="D25" s="34" t="s">
        <v>420</v>
      </c>
      <c r="E25" s="34" t="s">
        <v>421</v>
      </c>
      <c r="F25" s="33" t="s">
        <v>422</v>
      </c>
      <c r="G25" s="29"/>
      <c r="H25" s="48"/>
      <c r="I25" s="72"/>
      <c r="J25" s="47"/>
    </row>
    <row r="26" spans="1:10" ht="17" thickBot="1" x14ac:dyDescent="0.25">
      <c r="A26" s="30" t="s">
        <v>270</v>
      </c>
      <c r="B26" s="62"/>
      <c r="C26" s="63"/>
      <c r="D26" s="63"/>
      <c r="E26" s="63"/>
      <c r="F26" s="63"/>
      <c r="G26" s="64"/>
      <c r="H26" s="49"/>
      <c r="I26" s="49"/>
      <c r="J26" s="49"/>
    </row>
    <row r="27" spans="1:10" ht="16" x14ac:dyDescent="0.2">
      <c r="A27" s="182"/>
      <c r="B27" s="182"/>
      <c r="C27" s="182"/>
      <c r="D27" s="182"/>
      <c r="E27" s="182"/>
      <c r="F27" s="182"/>
      <c r="G27" s="182"/>
      <c r="H27" s="49"/>
      <c r="I27" s="49"/>
      <c r="J27" s="49"/>
    </row>
    <row r="28" spans="1:10" ht="20" thickBot="1" x14ac:dyDescent="0.3">
      <c r="A28" s="176" t="s">
        <v>423</v>
      </c>
      <c r="B28" s="177"/>
      <c r="C28" s="177"/>
      <c r="D28" s="177"/>
      <c r="E28" s="177"/>
      <c r="F28" s="177"/>
      <c r="G28" s="177"/>
      <c r="H28" s="49"/>
      <c r="I28" s="49"/>
      <c r="J28" s="49"/>
    </row>
    <row r="29" spans="1:10" ht="199" customHeight="1" x14ac:dyDescent="0.2">
      <c r="A29" s="117" t="s">
        <v>130</v>
      </c>
      <c r="B29" s="33" t="s">
        <v>424</v>
      </c>
      <c r="C29" s="33" t="s">
        <v>425</v>
      </c>
      <c r="D29" s="34" t="s">
        <v>426</v>
      </c>
      <c r="E29" s="33" t="s">
        <v>427</v>
      </c>
      <c r="F29" s="33" t="s">
        <v>428</v>
      </c>
      <c r="G29" s="29"/>
      <c r="I29" s="61"/>
      <c r="J29" s="47"/>
    </row>
    <row r="30" spans="1:10" ht="17" thickBot="1" x14ac:dyDescent="0.25">
      <c r="A30" s="30" t="s">
        <v>270</v>
      </c>
      <c r="B30" s="31"/>
      <c r="C30" s="31"/>
      <c r="D30" s="31"/>
      <c r="E30" s="31"/>
      <c r="F30" s="31"/>
      <c r="G30" s="32"/>
      <c r="H30" s="49"/>
      <c r="I30" s="49"/>
      <c r="J30" s="49"/>
    </row>
    <row r="31" spans="1:10" ht="16" x14ac:dyDescent="0.2">
      <c r="A31" s="182"/>
      <c r="B31" s="182"/>
      <c r="C31" s="182"/>
      <c r="D31" s="182"/>
      <c r="E31" s="182"/>
      <c r="F31" s="182"/>
      <c r="G31" s="182"/>
      <c r="H31" s="49"/>
      <c r="I31" s="49"/>
      <c r="J31" s="49"/>
    </row>
    <row r="32" spans="1:10" ht="20" thickBot="1" x14ac:dyDescent="0.3">
      <c r="A32" s="176" t="s">
        <v>429</v>
      </c>
      <c r="B32" s="177"/>
      <c r="C32" s="177"/>
      <c r="D32" s="177"/>
      <c r="E32" s="177"/>
      <c r="F32" s="177"/>
      <c r="G32" s="177"/>
      <c r="H32" s="49"/>
      <c r="I32" s="49"/>
      <c r="J32" s="49"/>
    </row>
    <row r="33" spans="1:10" ht="169.5" customHeight="1" x14ac:dyDescent="0.2">
      <c r="A33" s="117" t="s">
        <v>130</v>
      </c>
      <c r="B33" s="33" t="s">
        <v>430</v>
      </c>
      <c r="C33" s="33" t="s">
        <v>431</v>
      </c>
      <c r="D33" s="34" t="s">
        <v>432</v>
      </c>
      <c r="E33" s="33" t="s">
        <v>433</v>
      </c>
      <c r="F33" s="125" t="s">
        <v>434</v>
      </c>
      <c r="G33" s="29"/>
      <c r="H33" s="49"/>
      <c r="I33" s="49"/>
      <c r="J33" s="49"/>
    </row>
    <row r="34" spans="1:10" ht="17" thickBot="1" x14ac:dyDescent="0.25">
      <c r="A34" s="30" t="s">
        <v>270</v>
      </c>
      <c r="B34" s="31"/>
      <c r="C34" s="31"/>
      <c r="D34" s="31"/>
      <c r="E34" s="31"/>
      <c r="F34" s="31"/>
      <c r="G34" s="32"/>
      <c r="H34" s="49"/>
      <c r="I34" s="49"/>
      <c r="J34" s="49"/>
    </row>
    <row r="35" spans="1:10" ht="16" x14ac:dyDescent="0.2">
      <c r="A35" s="40"/>
      <c r="B35" s="39"/>
      <c r="C35" s="39"/>
      <c r="D35" s="39"/>
      <c r="E35" s="39"/>
      <c r="F35" s="39"/>
      <c r="G35" s="39"/>
      <c r="H35" s="49"/>
      <c r="I35" s="49"/>
      <c r="J35" s="49"/>
    </row>
    <row r="36" spans="1:10" ht="19" x14ac:dyDescent="0.25">
      <c r="A36" s="181" t="s">
        <v>435</v>
      </c>
      <c r="B36" s="181"/>
      <c r="C36" s="181"/>
      <c r="D36" s="181"/>
      <c r="E36" s="181"/>
      <c r="F36" s="181"/>
      <c r="G36" s="181"/>
      <c r="H36" s="49"/>
      <c r="I36" s="49"/>
      <c r="J36" s="49"/>
    </row>
    <row r="37" spans="1:10" ht="16" x14ac:dyDescent="0.2">
      <c r="A37" s="40"/>
      <c r="B37" s="39"/>
      <c r="C37" s="39"/>
      <c r="D37" s="39"/>
      <c r="E37" s="39"/>
      <c r="F37" s="39"/>
      <c r="G37" s="39"/>
      <c r="H37" s="49"/>
      <c r="I37" s="49"/>
      <c r="J37" s="49"/>
    </row>
    <row r="38" spans="1:10" ht="20" thickBot="1" x14ac:dyDescent="0.3">
      <c r="A38" s="51" t="s">
        <v>436</v>
      </c>
      <c r="B38" s="38"/>
      <c r="C38" s="38"/>
      <c r="D38" s="38"/>
      <c r="E38" s="38"/>
      <c r="F38" s="38"/>
      <c r="G38" s="38"/>
      <c r="H38" s="49"/>
      <c r="I38" s="49"/>
      <c r="J38" s="49"/>
    </row>
    <row r="39" spans="1:10" ht="221" x14ac:dyDescent="0.2">
      <c r="A39" s="135" t="s">
        <v>348</v>
      </c>
      <c r="B39" s="44" t="s">
        <v>437</v>
      </c>
      <c r="C39" s="44" t="s">
        <v>438</v>
      </c>
      <c r="D39" s="44" t="s">
        <v>439</v>
      </c>
      <c r="E39" s="44" t="s">
        <v>440</v>
      </c>
      <c r="F39" s="44" t="s">
        <v>441</v>
      </c>
      <c r="G39" s="45"/>
      <c r="H39" s="65"/>
      <c r="I39" s="49"/>
      <c r="J39" s="49"/>
    </row>
    <row r="40" spans="1:10" ht="17" thickBot="1" x14ac:dyDescent="0.25">
      <c r="A40" s="30" t="s">
        <v>270</v>
      </c>
      <c r="B40" s="97"/>
      <c r="C40" s="97"/>
      <c r="D40" s="97"/>
      <c r="E40" s="97"/>
      <c r="F40" s="97"/>
      <c r="G40" s="46"/>
      <c r="H40" s="49"/>
      <c r="I40" s="49"/>
      <c r="J40" s="49"/>
    </row>
    <row r="41" spans="1:10" ht="16" x14ac:dyDescent="0.2">
      <c r="A41" s="40"/>
      <c r="B41" s="39"/>
      <c r="C41" s="39"/>
      <c r="D41" s="39"/>
      <c r="E41" s="39"/>
      <c r="F41" s="39"/>
      <c r="G41" s="39"/>
      <c r="H41" s="49"/>
      <c r="I41" s="49"/>
      <c r="J41" s="49"/>
    </row>
    <row r="42" spans="1:10" ht="20" thickBot="1" x14ac:dyDescent="0.3">
      <c r="A42" s="176" t="s">
        <v>436</v>
      </c>
      <c r="B42" s="177"/>
      <c r="C42" s="177"/>
      <c r="D42" s="177"/>
      <c r="E42" s="177"/>
      <c r="F42" s="177"/>
      <c r="G42" s="177"/>
      <c r="H42" s="49"/>
      <c r="I42" s="49"/>
      <c r="J42" s="49"/>
    </row>
    <row r="43" spans="1:10" ht="272" x14ac:dyDescent="0.2">
      <c r="A43" s="135" t="s">
        <v>348</v>
      </c>
      <c r="B43" s="44" t="s">
        <v>442</v>
      </c>
      <c r="C43" s="44" t="s">
        <v>443</v>
      </c>
      <c r="D43" s="162" t="s">
        <v>444</v>
      </c>
      <c r="E43" s="44" t="s">
        <v>445</v>
      </c>
      <c r="F43" s="44" t="s">
        <v>446</v>
      </c>
      <c r="G43" s="45"/>
      <c r="H43" s="171"/>
      <c r="I43" s="47"/>
      <c r="J43" s="47"/>
    </row>
    <row r="44" spans="1:10" ht="17" thickBot="1" x14ac:dyDescent="0.25">
      <c r="A44" s="30" t="s">
        <v>270</v>
      </c>
      <c r="B44" s="97"/>
      <c r="C44" s="97"/>
      <c r="D44" s="97"/>
      <c r="E44" s="97"/>
      <c r="F44" s="97"/>
      <c r="G44" s="46"/>
      <c r="H44" s="49"/>
      <c r="I44" s="49"/>
      <c r="J44" s="49"/>
    </row>
    <row r="45" spans="1:10" ht="16" x14ac:dyDescent="0.2">
      <c r="A45" s="47"/>
      <c r="B45" s="47"/>
      <c r="C45" s="47"/>
      <c r="D45" s="47"/>
      <c r="E45" s="47"/>
      <c r="F45" s="47"/>
      <c r="G45" s="47"/>
      <c r="H45" s="47"/>
      <c r="I45" s="47"/>
      <c r="J45" s="47"/>
    </row>
    <row r="46" spans="1:10" ht="16" x14ac:dyDescent="0.2">
      <c r="A46" s="43"/>
      <c r="B46" s="72"/>
      <c r="C46" s="72"/>
      <c r="D46" s="72"/>
      <c r="E46" s="72"/>
      <c r="F46" s="35"/>
      <c r="G46" s="35"/>
      <c r="H46" s="47"/>
      <c r="I46" s="47"/>
      <c r="J46" s="47"/>
    </row>
    <row r="47" spans="1:10" ht="17" thickBot="1" x14ac:dyDescent="0.25">
      <c r="A47" s="47"/>
      <c r="B47" s="47"/>
      <c r="C47" s="47"/>
      <c r="D47" s="47"/>
      <c r="E47" s="47"/>
      <c r="F47" s="47"/>
      <c r="G47" s="47"/>
      <c r="H47" s="47"/>
      <c r="I47" s="47"/>
      <c r="J47" s="47"/>
    </row>
    <row r="48" spans="1:10" ht="17" thickBot="1" x14ac:dyDescent="0.25">
      <c r="A48" s="47"/>
      <c r="B48" s="169" t="s">
        <v>7</v>
      </c>
      <c r="C48" s="170">
        <f>F48</f>
        <v>0</v>
      </c>
      <c r="D48" s="53"/>
      <c r="E48" s="53">
        <f>SUM(B50:F50)</f>
        <v>0</v>
      </c>
      <c r="F48" s="166">
        <f>E48/G50</f>
        <v>0</v>
      </c>
      <c r="G48" s="54"/>
      <c r="H48" s="47"/>
      <c r="I48" s="47"/>
      <c r="J48" s="47"/>
    </row>
    <row r="49" spans="1:10" ht="16" x14ac:dyDescent="0.2">
      <c r="A49" s="47"/>
      <c r="B49" s="56">
        <f>SUM(B8:B17)</f>
        <v>0</v>
      </c>
      <c r="C49" s="56">
        <f>SUM(C8:C17)</f>
        <v>0</v>
      </c>
      <c r="D49" s="56">
        <f>SUM(D8:D17)</f>
        <v>0</v>
      </c>
      <c r="E49" s="56">
        <f>SUM(E8:E17)</f>
        <v>0</v>
      </c>
      <c r="F49" s="56">
        <f>SUM(F8:F17)</f>
        <v>0</v>
      </c>
      <c r="G49" s="56">
        <f>SUM(G14:G17)</f>
        <v>0</v>
      </c>
      <c r="H49" s="47"/>
      <c r="I49" s="47"/>
      <c r="J49" s="47"/>
    </row>
    <row r="50" spans="1:10" ht="17" thickBot="1" x14ac:dyDescent="0.25">
      <c r="A50" s="47"/>
      <c r="B50" s="57">
        <f>B49</f>
        <v>0</v>
      </c>
      <c r="C50" s="58">
        <f>C49*2</f>
        <v>0</v>
      </c>
      <c r="D50" s="58">
        <f>D49*3</f>
        <v>0</v>
      </c>
      <c r="E50" s="58">
        <f>E49*4</f>
        <v>0</v>
      </c>
      <c r="F50" s="59">
        <f>F49*5</f>
        <v>0</v>
      </c>
      <c r="G50" s="59">
        <f>3-G49</f>
        <v>3</v>
      </c>
      <c r="H50" s="47"/>
      <c r="I50" s="47"/>
      <c r="J50" s="47"/>
    </row>
    <row r="51" spans="1:10" ht="17" thickBot="1" x14ac:dyDescent="0.25">
      <c r="A51" s="47"/>
      <c r="B51" s="47"/>
      <c r="C51" s="47"/>
      <c r="D51" s="47"/>
      <c r="E51" s="47"/>
      <c r="F51" s="47"/>
      <c r="G51" s="47"/>
      <c r="H51" s="47"/>
      <c r="I51" s="47"/>
      <c r="J51" s="47"/>
    </row>
    <row r="52" spans="1:10" ht="17" thickBot="1" x14ac:dyDescent="0.25">
      <c r="A52" s="47"/>
      <c r="B52" s="169" t="s">
        <v>8</v>
      </c>
      <c r="C52" s="170">
        <f>F52</f>
        <v>0</v>
      </c>
      <c r="D52" s="53"/>
      <c r="E52" s="53">
        <f>SUM(B54:F54)</f>
        <v>0</v>
      </c>
      <c r="F52" s="166">
        <f>E52/G54</f>
        <v>0</v>
      </c>
      <c r="G52" s="54"/>
      <c r="H52" s="47"/>
      <c r="I52" s="47"/>
      <c r="J52" s="47"/>
    </row>
    <row r="53" spans="1:10" ht="16" x14ac:dyDescent="0.2">
      <c r="A53" s="47"/>
      <c r="B53" s="55">
        <f t="shared" ref="B53:G53" si="0">SUM(B22:B34)</f>
        <v>0</v>
      </c>
      <c r="C53" s="55">
        <f t="shared" si="0"/>
        <v>0</v>
      </c>
      <c r="D53" s="55">
        <f t="shared" si="0"/>
        <v>0</v>
      </c>
      <c r="E53" s="55">
        <f t="shared" si="0"/>
        <v>0</v>
      </c>
      <c r="F53" s="55">
        <f t="shared" si="0"/>
        <v>0</v>
      </c>
      <c r="G53" s="55">
        <f t="shared" si="0"/>
        <v>0</v>
      </c>
      <c r="H53" s="47"/>
      <c r="I53" s="47"/>
      <c r="J53" s="47"/>
    </row>
    <row r="54" spans="1:10" ht="17" thickBot="1" x14ac:dyDescent="0.25">
      <c r="A54" s="47"/>
      <c r="B54" s="57">
        <f>B53</f>
        <v>0</v>
      </c>
      <c r="C54" s="58">
        <f>C53*2</f>
        <v>0</v>
      </c>
      <c r="D54" s="58">
        <f>D53*3</f>
        <v>0</v>
      </c>
      <c r="E54" s="58">
        <f>E53*4</f>
        <v>0</v>
      </c>
      <c r="F54" s="59">
        <f>F53*5</f>
        <v>0</v>
      </c>
      <c r="G54" s="59">
        <f>4-G53</f>
        <v>4</v>
      </c>
      <c r="H54" s="47"/>
      <c r="I54" s="47"/>
      <c r="J54" s="47"/>
    </row>
    <row r="55" spans="1:10" ht="17" thickBot="1" x14ac:dyDescent="0.25">
      <c r="A55" s="47"/>
      <c r="B55" s="47"/>
      <c r="C55" s="47"/>
      <c r="D55" s="47"/>
      <c r="E55" s="47"/>
      <c r="F55" s="47"/>
      <c r="G55" s="47"/>
      <c r="H55" s="47"/>
      <c r="I55" s="47"/>
      <c r="J55" s="47"/>
    </row>
    <row r="56" spans="1:10" ht="17" thickBot="1" x14ac:dyDescent="0.25">
      <c r="A56" s="47"/>
      <c r="B56" s="169" t="s">
        <v>9</v>
      </c>
      <c r="C56" s="170">
        <f>F56</f>
        <v>0</v>
      </c>
      <c r="D56" s="53"/>
      <c r="E56" s="53">
        <f>SUM(B58:F58)</f>
        <v>0</v>
      </c>
      <c r="F56" s="166">
        <f>E56/G58</f>
        <v>0</v>
      </c>
      <c r="G56" s="54"/>
      <c r="H56" s="47"/>
      <c r="I56" s="47"/>
      <c r="J56" s="47"/>
    </row>
    <row r="57" spans="1:10" ht="16" x14ac:dyDescent="0.2">
      <c r="A57" s="47"/>
      <c r="B57" s="55">
        <f t="shared" ref="B57:G57" si="1">SUM(B40:B44)</f>
        <v>0</v>
      </c>
      <c r="C57" s="55">
        <f t="shared" si="1"/>
        <v>0</v>
      </c>
      <c r="D57" s="55">
        <f t="shared" si="1"/>
        <v>0</v>
      </c>
      <c r="E57" s="55">
        <f t="shared" si="1"/>
        <v>0</v>
      </c>
      <c r="F57" s="55">
        <f t="shared" si="1"/>
        <v>0</v>
      </c>
      <c r="G57" s="55">
        <f t="shared" si="1"/>
        <v>0</v>
      </c>
      <c r="H57" s="47"/>
      <c r="I57" s="47"/>
      <c r="J57" s="47"/>
    </row>
    <row r="58" spans="1:10" ht="17" thickBot="1" x14ac:dyDescent="0.25">
      <c r="A58" s="47"/>
      <c r="B58" s="57">
        <f>B57</f>
        <v>0</v>
      </c>
      <c r="C58" s="58">
        <f>C57*2</f>
        <v>0</v>
      </c>
      <c r="D58" s="58">
        <f>D57*3</f>
        <v>0</v>
      </c>
      <c r="E58" s="58">
        <f>E57*4</f>
        <v>0</v>
      </c>
      <c r="F58" s="59">
        <f>F57*5</f>
        <v>0</v>
      </c>
      <c r="G58" s="60">
        <f>2-G57</f>
        <v>2</v>
      </c>
      <c r="H58" s="47"/>
      <c r="I58" s="47"/>
      <c r="J58" s="47"/>
    </row>
    <row r="59" spans="1:10" ht="16" x14ac:dyDescent="0.2">
      <c r="A59" s="47"/>
      <c r="B59" s="47"/>
      <c r="C59" s="47"/>
      <c r="D59" s="47"/>
      <c r="E59" s="47"/>
      <c r="F59" s="47"/>
      <c r="G59" s="47"/>
      <c r="H59" s="47"/>
      <c r="I59" s="47"/>
      <c r="J59" s="47"/>
    </row>
  </sheetData>
  <mergeCells count="20">
    <mergeCell ref="A31:G31"/>
    <mergeCell ref="A32:G32"/>
    <mergeCell ref="A42:G42"/>
    <mergeCell ref="A36:G36"/>
    <mergeCell ref="A19:G19"/>
    <mergeCell ref="A20:G20"/>
    <mergeCell ref="A23:G23"/>
    <mergeCell ref="A24:G24"/>
    <mergeCell ref="A27:G27"/>
    <mergeCell ref="A28:G28"/>
    <mergeCell ref="A18:G18"/>
    <mergeCell ref="A2:G2"/>
    <mergeCell ref="A3:G3"/>
    <mergeCell ref="A4:G4"/>
    <mergeCell ref="A6:G6"/>
    <mergeCell ref="A9:G9"/>
    <mergeCell ref="A10:G10"/>
    <mergeCell ref="A13:G13"/>
    <mergeCell ref="A14:G14"/>
    <mergeCell ref="A17:G1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53"/>
  <sheetViews>
    <sheetView topLeftCell="A18" zoomScale="69" zoomScaleNormal="85" workbookViewId="0">
      <selection activeCell="A33" sqref="A33"/>
    </sheetView>
  </sheetViews>
  <sheetFormatPr baseColWidth="10" defaultColWidth="8.83203125" defaultRowHeight="15" x14ac:dyDescent="0.2"/>
  <cols>
    <col min="1" max="1" width="42.5" customWidth="1"/>
    <col min="2" max="2" width="16.33203125" style="8" customWidth="1"/>
    <col min="3" max="3" width="48.5" customWidth="1"/>
    <col min="4" max="4" width="30.1640625" customWidth="1"/>
  </cols>
  <sheetData>
    <row r="1" spans="1:4" s="6" customFormat="1" ht="19" x14ac:dyDescent="0.25">
      <c r="A1" s="22" t="s">
        <v>447</v>
      </c>
      <c r="B1" s="19"/>
      <c r="D1" s="7"/>
    </row>
    <row r="2" spans="1:4" x14ac:dyDescent="0.2">
      <c r="A2" s="16" t="s">
        <v>448</v>
      </c>
    </row>
    <row r="3" spans="1:4" x14ac:dyDescent="0.2">
      <c r="A3" s="17" t="s">
        <v>449</v>
      </c>
      <c r="B3" s="20"/>
      <c r="C3" s="9"/>
    </row>
    <row r="4" spans="1:4" ht="16" thickBot="1" x14ac:dyDescent="0.25">
      <c r="A4" s="17" t="s">
        <v>450</v>
      </c>
      <c r="B4" s="20"/>
      <c r="C4" s="9"/>
    </row>
    <row r="5" spans="1:4" ht="33" thickBot="1" x14ac:dyDescent="0.25">
      <c r="A5" s="1" t="s">
        <v>451</v>
      </c>
      <c r="B5" s="15" t="s">
        <v>452</v>
      </c>
      <c r="C5" s="2" t="s">
        <v>453</v>
      </c>
    </row>
    <row r="6" spans="1:4" ht="22.5" customHeight="1" thickBot="1" x14ac:dyDescent="0.25">
      <c r="A6" s="186" t="s">
        <v>454</v>
      </c>
      <c r="B6" s="187"/>
      <c r="C6" s="188"/>
    </row>
    <row r="7" spans="1:4" ht="22.5" customHeight="1" thickBot="1" x14ac:dyDescent="0.25">
      <c r="A7" s="5" t="s">
        <v>460</v>
      </c>
      <c r="B7" s="23">
        <f>'1.0 Melindungi Alam'!C50</f>
        <v>0</v>
      </c>
      <c r="C7" s="5"/>
    </row>
    <row r="8" spans="1:4" ht="30" customHeight="1" thickBot="1" x14ac:dyDescent="0.25">
      <c r="A8" s="5" t="s">
        <v>461</v>
      </c>
      <c r="B8" s="23">
        <f>'1.0 Melindungi Alam'!C54</f>
        <v>0</v>
      </c>
      <c r="C8" s="5"/>
    </row>
    <row r="9" spans="1:4" ht="22.5" customHeight="1" thickBot="1" x14ac:dyDescent="0.25">
      <c r="A9" s="5" t="s">
        <v>462</v>
      </c>
      <c r="B9" s="23">
        <f>'1.0 Melindungi Alam'!C58</f>
        <v>0</v>
      </c>
      <c r="C9" s="5"/>
    </row>
    <row r="10" spans="1:4" ht="22.5" customHeight="1" thickBot="1" x14ac:dyDescent="0.25">
      <c r="A10" s="186" t="s">
        <v>455</v>
      </c>
      <c r="B10" s="187"/>
      <c r="C10" s="188"/>
    </row>
    <row r="11" spans="1:4" ht="22.5" customHeight="1" thickBot="1" x14ac:dyDescent="0.25">
      <c r="A11" s="12" t="s">
        <v>463</v>
      </c>
      <c r="B11" s="23">
        <f>'2.0 Memberdayakan Masyarakat'!C70</f>
        <v>0</v>
      </c>
      <c r="C11" s="5"/>
    </row>
    <row r="12" spans="1:4" ht="22.5" customHeight="1" thickBot="1" x14ac:dyDescent="0.25">
      <c r="A12" s="5" t="s">
        <v>464</v>
      </c>
      <c r="B12" s="23">
        <f>'2.0 Memberdayakan Masyarakat'!C74</f>
        <v>0</v>
      </c>
      <c r="C12" s="5"/>
    </row>
    <row r="13" spans="1:4" ht="22.5" customHeight="1" thickBot="1" x14ac:dyDescent="0.25">
      <c r="A13" s="5" t="s">
        <v>465</v>
      </c>
      <c r="B13" s="23">
        <f>'2.0 Memberdayakan Masyarakat'!C78</f>
        <v>0</v>
      </c>
      <c r="C13" s="5"/>
    </row>
    <row r="14" spans="1:4" ht="22.5" customHeight="1" thickBot="1" x14ac:dyDescent="0.25">
      <c r="A14" s="186" t="s">
        <v>456</v>
      </c>
      <c r="B14" s="187"/>
      <c r="C14" s="188"/>
    </row>
    <row r="15" spans="1:4" ht="22.5" customHeight="1" thickBot="1" x14ac:dyDescent="0.25">
      <c r="A15" s="5" t="s">
        <v>466</v>
      </c>
      <c r="B15" s="23">
        <f>'3.0 Menerapkan Praktik Terbaik'!C36</f>
        <v>0</v>
      </c>
      <c r="C15" s="5"/>
    </row>
    <row r="16" spans="1:4" ht="22.5" customHeight="1" thickBot="1" x14ac:dyDescent="0.25">
      <c r="A16" s="5" t="s">
        <v>467</v>
      </c>
      <c r="B16" s="23">
        <f>'3.0 Menerapkan Praktik Terbaik'!C40</f>
        <v>0</v>
      </c>
      <c r="C16" s="5"/>
    </row>
    <row r="17" spans="1:4" ht="29.25" customHeight="1" thickBot="1" x14ac:dyDescent="0.25">
      <c r="A17" s="5" t="s">
        <v>468</v>
      </c>
      <c r="B17" s="23">
        <f>'3.0 Menerapkan Praktik Terbaik'!C44</f>
        <v>0</v>
      </c>
      <c r="C17" s="5"/>
    </row>
    <row r="18" spans="1:4" ht="22.5" customHeight="1" thickBot="1" x14ac:dyDescent="0.25">
      <c r="A18" s="186" t="s">
        <v>457</v>
      </c>
      <c r="B18" s="187"/>
      <c r="C18" s="188"/>
    </row>
    <row r="19" spans="1:4" ht="29.25" customHeight="1" thickBot="1" x14ac:dyDescent="0.25">
      <c r="A19" s="5" t="s">
        <v>469</v>
      </c>
      <c r="B19" s="23">
        <f>'4.0 Lokal dan Kontekstual'!C43</f>
        <v>0</v>
      </c>
      <c r="C19" s="5"/>
    </row>
    <row r="20" spans="1:4" ht="22.5" customHeight="1" thickBot="1" x14ac:dyDescent="0.25">
      <c r="A20" s="5" t="s">
        <v>470</v>
      </c>
      <c r="B20" s="23">
        <f>'4.0 Lokal dan Kontekstual'!C47</f>
        <v>0</v>
      </c>
      <c r="C20" s="5"/>
    </row>
    <row r="21" spans="1:4" ht="22.5" customHeight="1" thickBot="1" x14ac:dyDescent="0.25">
      <c r="A21" s="5" t="s">
        <v>471</v>
      </c>
      <c r="B21" s="23">
        <f>'4.0 Lokal dan Kontekstual'!C51</f>
        <v>0</v>
      </c>
      <c r="C21" s="5"/>
    </row>
    <row r="22" spans="1:4" ht="22.5" customHeight="1" thickBot="1" x14ac:dyDescent="0.25">
      <c r="A22" s="189" t="s">
        <v>458</v>
      </c>
      <c r="B22" s="190"/>
      <c r="C22" s="191"/>
      <c r="D22" s="9"/>
    </row>
    <row r="23" spans="1:4" ht="22.5" customHeight="1" thickBot="1" x14ac:dyDescent="0.25">
      <c r="A23" s="5" t="s">
        <v>472</v>
      </c>
      <c r="B23" s="23">
        <f>'5.0 Modal Berintegritas Tinggi'!C44</f>
        <v>0</v>
      </c>
      <c r="C23" s="5"/>
    </row>
    <row r="24" spans="1:4" ht="22.5" customHeight="1" thickBot="1" x14ac:dyDescent="0.25">
      <c r="A24" s="13" t="s">
        <v>473</v>
      </c>
      <c r="B24" s="24">
        <f>'5.0 Modal Berintegritas Tinggi'!C48</f>
        <v>0</v>
      </c>
      <c r="C24" s="14"/>
    </row>
    <row r="25" spans="1:4" ht="27.75" customHeight="1" thickBot="1" x14ac:dyDescent="0.25">
      <c r="A25" s="3" t="s">
        <v>474</v>
      </c>
      <c r="B25" s="25">
        <f>'5.0 Modal Berintegritas Tinggi'!C52</f>
        <v>0</v>
      </c>
      <c r="C25" s="4"/>
    </row>
    <row r="26" spans="1:4" s="9" customFormat="1" ht="22.5" customHeight="1" thickBot="1" x14ac:dyDescent="0.25">
      <c r="A26" s="189" t="s">
        <v>459</v>
      </c>
      <c r="B26" s="190"/>
      <c r="C26" s="191"/>
      <c r="D26" s="21"/>
    </row>
    <row r="27" spans="1:4" s="9" customFormat="1" ht="22.5" customHeight="1" thickBot="1" x14ac:dyDescent="0.25">
      <c r="A27" s="5" t="s">
        <v>475</v>
      </c>
      <c r="B27" s="23">
        <f>'6.0 Desain untuk Keberlanjutan'!C48</f>
        <v>0</v>
      </c>
      <c r="C27" s="5"/>
    </row>
    <row r="28" spans="1:4" s="9" customFormat="1" ht="22.5" customHeight="1" thickBot="1" x14ac:dyDescent="0.25">
      <c r="A28" s="13" t="s">
        <v>476</v>
      </c>
      <c r="B28" s="26">
        <f>'6.0 Desain untuk Keberlanjutan'!C52</f>
        <v>0</v>
      </c>
      <c r="C28" s="13"/>
    </row>
    <row r="29" spans="1:4" ht="22.5" customHeight="1" thickBot="1" x14ac:dyDescent="0.25">
      <c r="A29" s="3" t="s">
        <v>477</v>
      </c>
      <c r="B29" s="25">
        <f>'6.0 Desain untuk Keberlanjutan'!C56</f>
        <v>0</v>
      </c>
      <c r="C29" s="4"/>
      <c r="D29" s="10"/>
    </row>
    <row r="30" spans="1:4" ht="15" customHeight="1" x14ac:dyDescent="0.2">
      <c r="D30" s="11"/>
    </row>
    <row r="31" spans="1:4" x14ac:dyDescent="0.2">
      <c r="A31" s="12"/>
      <c r="D31" s="12"/>
    </row>
    <row r="32" spans="1:4" ht="29.25" customHeight="1" x14ac:dyDescent="0.2">
      <c r="D32" s="12"/>
    </row>
    <row r="33" spans="4:4" x14ac:dyDescent="0.2">
      <c r="D33" s="12"/>
    </row>
    <row r="34" spans="4:4" ht="15" customHeight="1" x14ac:dyDescent="0.2">
      <c r="D34" s="11"/>
    </row>
    <row r="35" spans="4:4" x14ac:dyDescent="0.2">
      <c r="D35" s="12"/>
    </row>
    <row r="36" spans="4:4" x14ac:dyDescent="0.2">
      <c r="D36" s="12"/>
    </row>
    <row r="37" spans="4:4" x14ac:dyDescent="0.2">
      <c r="D37" s="12"/>
    </row>
    <row r="38" spans="4:4" x14ac:dyDescent="0.2">
      <c r="D38" s="11"/>
    </row>
    <row r="39" spans="4:4" x14ac:dyDescent="0.2">
      <c r="D39" s="12"/>
    </row>
    <row r="40" spans="4:4" x14ac:dyDescent="0.2">
      <c r="D40" s="12"/>
    </row>
    <row r="41" spans="4:4" x14ac:dyDescent="0.2">
      <c r="D41" s="12"/>
    </row>
    <row r="42" spans="4:4" x14ac:dyDescent="0.2">
      <c r="D42" s="11"/>
    </row>
    <row r="43" spans="4:4" x14ac:dyDescent="0.2">
      <c r="D43" s="12"/>
    </row>
    <row r="44" spans="4:4" x14ac:dyDescent="0.2">
      <c r="D44" s="12"/>
    </row>
    <row r="45" spans="4:4" x14ac:dyDescent="0.2">
      <c r="D45" s="12"/>
    </row>
    <row r="46" spans="4:4" x14ac:dyDescent="0.2">
      <c r="D46" s="11"/>
    </row>
    <row r="47" spans="4:4" x14ac:dyDescent="0.2">
      <c r="D47" s="12"/>
    </row>
    <row r="48" spans="4:4" x14ac:dyDescent="0.2">
      <c r="D48" s="12"/>
    </row>
    <row r="49" spans="4:4" x14ac:dyDescent="0.2">
      <c r="D49" s="12"/>
    </row>
    <row r="50" spans="4:4" x14ac:dyDescent="0.2">
      <c r="D50" s="11"/>
    </row>
    <row r="51" spans="4:4" x14ac:dyDescent="0.2">
      <c r="D51" s="12"/>
    </row>
    <row r="52" spans="4:4" x14ac:dyDescent="0.2">
      <c r="D52" s="12"/>
    </row>
    <row r="53" spans="4:4" x14ac:dyDescent="0.2">
      <c r="D53" s="12"/>
    </row>
  </sheetData>
  <mergeCells count="6">
    <mergeCell ref="A6:C6"/>
    <mergeCell ref="A10:C10"/>
    <mergeCell ref="A18:C18"/>
    <mergeCell ref="A14:C14"/>
    <mergeCell ref="A26:C26"/>
    <mergeCell ref="A22:C22"/>
  </mergeCells>
  <pageMargins left="0.7" right="0.7" top="0.75" bottom="0.75" header="0.3" footer="0.3"/>
  <pageSetup paperSize="9" scale="75" orientation="landscape"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Button 2">
              <controlPr defaultSize="0" print="0" autoFill="0" autoPict="0" macro="[0]!Wheel">
                <anchor moveWithCells="1" sizeWithCells="1">
                  <from>
                    <xdr:col>3</xdr:col>
                    <xdr:colOff>2070100</xdr:colOff>
                    <xdr:row>22</xdr:row>
                    <xdr:rowOff>101600</xdr:rowOff>
                  </from>
                  <to>
                    <xdr:col>6</xdr:col>
                    <xdr:colOff>596900</xdr:colOff>
                    <xdr:row>23</xdr:row>
                    <xdr:rowOff>114300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H90"/>
  <sheetViews>
    <sheetView workbookViewId="0">
      <selection activeCell="M95" sqref="M95"/>
    </sheetView>
  </sheetViews>
  <sheetFormatPr baseColWidth="10" defaultColWidth="8.83203125" defaultRowHeight="15" x14ac:dyDescent="0.2"/>
  <cols>
    <col min="1" max="3" width="8.83203125" customWidth="1"/>
    <col min="5" max="5" width="8.83203125" customWidth="1"/>
    <col min="7" max="7" width="11.1640625" bestFit="1" customWidth="1"/>
  </cols>
  <sheetData>
    <row r="1" spans="1:8" x14ac:dyDescent="0.2">
      <c r="A1" t="s">
        <v>10</v>
      </c>
      <c r="B1">
        <f>IF('Formulir Evaluasi'!$B$7&gt;=1,1,0)</f>
        <v>0</v>
      </c>
      <c r="F1" s="6" t="s">
        <v>11</v>
      </c>
      <c r="G1" s="19" t="s">
        <v>12</v>
      </c>
      <c r="H1" s="6" t="s">
        <v>13</v>
      </c>
    </row>
    <row r="2" spans="1:8" x14ac:dyDescent="0.2">
      <c r="A2" t="s">
        <v>14</v>
      </c>
      <c r="B2">
        <f>IF('Formulir Evaluasi'!$B$7&gt;=2,1,0)</f>
        <v>0</v>
      </c>
      <c r="E2">
        <v>1</v>
      </c>
      <c r="G2" s="8">
        <v>0</v>
      </c>
      <c r="H2" t="s">
        <v>15</v>
      </c>
    </row>
    <row r="3" spans="1:8" x14ac:dyDescent="0.2">
      <c r="A3" t="s">
        <v>16</v>
      </c>
      <c r="B3">
        <f>IF('Formulir Evaluasi'!$B$7&gt;=3,1,0)</f>
        <v>0</v>
      </c>
      <c r="E3">
        <v>2</v>
      </c>
      <c r="F3" s="18"/>
      <c r="G3" s="8">
        <v>1</v>
      </c>
      <c r="H3" t="s">
        <v>17</v>
      </c>
    </row>
    <row r="4" spans="1:8" x14ac:dyDescent="0.2">
      <c r="A4" t="s">
        <v>18</v>
      </c>
      <c r="B4">
        <f>IF('Formulir Evaluasi'!$B$7&gt;=4,1,0)</f>
        <v>0</v>
      </c>
    </row>
    <row r="5" spans="1:8" x14ac:dyDescent="0.2">
      <c r="A5" t="s">
        <v>19</v>
      </c>
      <c r="B5">
        <f>IF('Formulir Evaluasi'!$B$7&gt;=5,1,0)</f>
        <v>0</v>
      </c>
    </row>
    <row r="6" spans="1:8" x14ac:dyDescent="0.2">
      <c r="A6" t="s">
        <v>20</v>
      </c>
      <c r="B6">
        <f>IF('Formulir Evaluasi'!$B$8&gt;=1,1,0)</f>
        <v>0</v>
      </c>
      <c r="F6" t="s">
        <v>21</v>
      </c>
      <c r="G6" t="s">
        <v>22</v>
      </c>
    </row>
    <row r="7" spans="1:8" x14ac:dyDescent="0.2">
      <c r="A7" t="s">
        <v>23</v>
      </c>
      <c r="B7">
        <f>IF('Formulir Evaluasi'!$B$8&gt;=2,1,0)</f>
        <v>0</v>
      </c>
      <c r="F7">
        <f>VLOOKUP(actReg,regData,2,FALSE)</f>
        <v>0</v>
      </c>
      <c r="G7" t="s">
        <v>24</v>
      </c>
    </row>
    <row r="8" spans="1:8" x14ac:dyDescent="0.2">
      <c r="A8" t="s">
        <v>25</v>
      </c>
      <c r="B8">
        <f>IF('Formulir Evaluasi'!$B$8&gt;=3,1,0)</f>
        <v>0</v>
      </c>
      <c r="F8" t="str">
        <f>VLOOKUP(actRegValue,clsValue,2,FALSE)</f>
        <v>class0</v>
      </c>
      <c r="G8" t="s">
        <v>26</v>
      </c>
    </row>
    <row r="9" spans="1:8" x14ac:dyDescent="0.2">
      <c r="A9" t="s">
        <v>27</v>
      </c>
      <c r="B9">
        <f>IF('Formulir Evaluasi'!$B$8&gt;=4,1,0)</f>
        <v>0</v>
      </c>
    </row>
    <row r="10" spans="1:8" x14ac:dyDescent="0.2">
      <c r="A10" t="s">
        <v>28</v>
      </c>
      <c r="B10">
        <f>IF('Formulir Evaluasi'!$B$8&gt;=5,1,0)</f>
        <v>0</v>
      </c>
    </row>
    <row r="11" spans="1:8" x14ac:dyDescent="0.2">
      <c r="A11" t="s">
        <v>29</v>
      </c>
      <c r="B11">
        <f>IF('Formulir Evaluasi'!$B$9&gt;=1,1,0)</f>
        <v>0</v>
      </c>
    </row>
    <row r="12" spans="1:8" x14ac:dyDescent="0.2">
      <c r="A12" t="s">
        <v>30</v>
      </c>
      <c r="B12">
        <f>IF('Formulir Evaluasi'!$B$9&gt;=2,1,0)</f>
        <v>0</v>
      </c>
    </row>
    <row r="13" spans="1:8" x14ac:dyDescent="0.2">
      <c r="A13" t="s">
        <v>31</v>
      </c>
      <c r="B13">
        <f>IF('Formulir Evaluasi'!$B$9&gt;=3,1,0)</f>
        <v>0</v>
      </c>
    </row>
    <row r="14" spans="1:8" x14ac:dyDescent="0.2">
      <c r="A14" t="s">
        <v>32</v>
      </c>
      <c r="B14">
        <f>IF('Formulir Evaluasi'!$B$9&gt;=4,1,0)</f>
        <v>0</v>
      </c>
    </row>
    <row r="15" spans="1:8" x14ac:dyDescent="0.2">
      <c r="A15" t="s">
        <v>33</v>
      </c>
      <c r="B15">
        <f>IF('Formulir Evaluasi'!$B$9&gt;=5,1,0)</f>
        <v>0</v>
      </c>
    </row>
    <row r="16" spans="1:8" x14ac:dyDescent="0.2">
      <c r="A16" t="s">
        <v>34</v>
      </c>
      <c r="B16">
        <f>IF('Formulir Evaluasi'!$B$11&gt;=1,1,0)</f>
        <v>0</v>
      </c>
    </row>
    <row r="17" spans="1:2" x14ac:dyDescent="0.2">
      <c r="A17" t="s">
        <v>35</v>
      </c>
      <c r="B17">
        <f>IF('Formulir Evaluasi'!$B$11&gt;=2,1,0)</f>
        <v>0</v>
      </c>
    </row>
    <row r="18" spans="1:2" x14ac:dyDescent="0.2">
      <c r="A18" t="s">
        <v>36</v>
      </c>
      <c r="B18">
        <f>IF('Formulir Evaluasi'!$B$11&gt;=3,1,0)</f>
        <v>0</v>
      </c>
    </row>
    <row r="19" spans="1:2" x14ac:dyDescent="0.2">
      <c r="A19" t="s">
        <v>37</v>
      </c>
      <c r="B19">
        <f>IF('Formulir Evaluasi'!$B$11&gt;=4,1,0)</f>
        <v>0</v>
      </c>
    </row>
    <row r="20" spans="1:2" x14ac:dyDescent="0.2">
      <c r="A20" t="s">
        <v>38</v>
      </c>
      <c r="B20">
        <f>IF('Formulir Evaluasi'!$B$11&gt;=5,1,0)</f>
        <v>0</v>
      </c>
    </row>
    <row r="21" spans="1:2" x14ac:dyDescent="0.2">
      <c r="A21" t="s">
        <v>39</v>
      </c>
      <c r="B21">
        <f>IF('Formulir Evaluasi'!$B$12&gt;=1,1,0)</f>
        <v>0</v>
      </c>
    </row>
    <row r="22" spans="1:2" x14ac:dyDescent="0.2">
      <c r="A22" t="s">
        <v>40</v>
      </c>
      <c r="B22">
        <f>IF('Formulir Evaluasi'!$B$12&gt;=2,1,0)</f>
        <v>0</v>
      </c>
    </row>
    <row r="23" spans="1:2" x14ac:dyDescent="0.2">
      <c r="A23" t="s">
        <v>41</v>
      </c>
      <c r="B23">
        <f>IF('Formulir Evaluasi'!$B$12&gt;=3,1,0)</f>
        <v>0</v>
      </c>
    </row>
    <row r="24" spans="1:2" x14ac:dyDescent="0.2">
      <c r="A24" t="s">
        <v>42</v>
      </c>
      <c r="B24">
        <f>IF('Formulir Evaluasi'!$B$12&gt;=4,1,0)</f>
        <v>0</v>
      </c>
    </row>
    <row r="25" spans="1:2" x14ac:dyDescent="0.2">
      <c r="A25" t="s">
        <v>43</v>
      </c>
      <c r="B25">
        <f>IF('Formulir Evaluasi'!$B$12&gt;=5,1,0)</f>
        <v>0</v>
      </c>
    </row>
    <row r="26" spans="1:2" x14ac:dyDescent="0.2">
      <c r="A26" t="s">
        <v>44</v>
      </c>
      <c r="B26">
        <f>IF('Formulir Evaluasi'!$B$13&gt;=1,1,0)</f>
        <v>0</v>
      </c>
    </row>
    <row r="27" spans="1:2" x14ac:dyDescent="0.2">
      <c r="A27" t="s">
        <v>45</v>
      </c>
      <c r="B27">
        <f>IF('Formulir Evaluasi'!$B$13&gt;=2,1,0)</f>
        <v>0</v>
      </c>
    </row>
    <row r="28" spans="1:2" x14ac:dyDescent="0.2">
      <c r="A28" t="s">
        <v>46</v>
      </c>
      <c r="B28">
        <f>IF('Formulir Evaluasi'!$B$13&gt;=3,1,0)</f>
        <v>0</v>
      </c>
    </row>
    <row r="29" spans="1:2" x14ac:dyDescent="0.2">
      <c r="A29" t="s">
        <v>47</v>
      </c>
      <c r="B29">
        <f>IF('Formulir Evaluasi'!$B$13&gt;=4,1,0)</f>
        <v>0</v>
      </c>
    </row>
    <row r="30" spans="1:2" x14ac:dyDescent="0.2">
      <c r="A30" t="s">
        <v>48</v>
      </c>
      <c r="B30">
        <f>IF('Formulir Evaluasi'!$B$13&gt;=5,1,0)</f>
        <v>0</v>
      </c>
    </row>
    <row r="31" spans="1:2" x14ac:dyDescent="0.2">
      <c r="A31" t="s">
        <v>49</v>
      </c>
      <c r="B31">
        <f>IF('Formulir Evaluasi'!$B$15&gt;=1,1,0)</f>
        <v>0</v>
      </c>
    </row>
    <row r="32" spans="1:2" x14ac:dyDescent="0.2">
      <c r="A32" t="s">
        <v>50</v>
      </c>
      <c r="B32">
        <f>IF('Formulir Evaluasi'!$B$15&gt;=2,1,0)</f>
        <v>0</v>
      </c>
    </row>
    <row r="33" spans="1:2" x14ac:dyDescent="0.2">
      <c r="A33" t="s">
        <v>51</v>
      </c>
      <c r="B33">
        <f>IF('Formulir Evaluasi'!$B$15&gt;=3,1,0)</f>
        <v>0</v>
      </c>
    </row>
    <row r="34" spans="1:2" x14ac:dyDescent="0.2">
      <c r="A34" t="s">
        <v>52</v>
      </c>
      <c r="B34">
        <f>IF('Formulir Evaluasi'!$B$15&gt;=4,1,0)</f>
        <v>0</v>
      </c>
    </row>
    <row r="35" spans="1:2" x14ac:dyDescent="0.2">
      <c r="A35" t="s">
        <v>53</v>
      </c>
      <c r="B35">
        <f>IF('Formulir Evaluasi'!$B$15&gt;=5,1,0)</f>
        <v>0</v>
      </c>
    </row>
    <row r="36" spans="1:2" x14ac:dyDescent="0.2">
      <c r="A36" t="s">
        <v>54</v>
      </c>
      <c r="B36">
        <f>IF('Formulir Evaluasi'!$B$16&gt;=1,1,0)</f>
        <v>0</v>
      </c>
    </row>
    <row r="37" spans="1:2" x14ac:dyDescent="0.2">
      <c r="A37" t="s">
        <v>55</v>
      </c>
      <c r="B37">
        <f>IF('Formulir Evaluasi'!$B$16&gt;=2,1,0)</f>
        <v>0</v>
      </c>
    </row>
    <row r="38" spans="1:2" x14ac:dyDescent="0.2">
      <c r="A38" t="s">
        <v>56</v>
      </c>
      <c r="B38">
        <f>IF('Formulir Evaluasi'!$B$16&gt;=3,1,0)</f>
        <v>0</v>
      </c>
    </row>
    <row r="39" spans="1:2" x14ac:dyDescent="0.2">
      <c r="A39" t="s">
        <v>57</v>
      </c>
      <c r="B39">
        <f>IF('Formulir Evaluasi'!$B$16&gt;=4,1,0)</f>
        <v>0</v>
      </c>
    </row>
    <row r="40" spans="1:2" x14ac:dyDescent="0.2">
      <c r="A40" t="s">
        <v>58</v>
      </c>
      <c r="B40">
        <f>IF('Formulir Evaluasi'!$B$16&gt;=5,1,0)</f>
        <v>0</v>
      </c>
    </row>
    <row r="41" spans="1:2" x14ac:dyDescent="0.2">
      <c r="A41" t="s">
        <v>59</v>
      </c>
      <c r="B41">
        <f>IF('Formulir Evaluasi'!$B$17&gt;=1,1,0)</f>
        <v>0</v>
      </c>
    </row>
    <row r="42" spans="1:2" x14ac:dyDescent="0.2">
      <c r="A42" t="s">
        <v>60</v>
      </c>
      <c r="B42">
        <f>IF('Formulir Evaluasi'!$B$17&gt;=2,1,0)</f>
        <v>0</v>
      </c>
    </row>
    <row r="43" spans="1:2" x14ac:dyDescent="0.2">
      <c r="A43" t="s">
        <v>61</v>
      </c>
      <c r="B43">
        <f>IF('Formulir Evaluasi'!$B$17&gt;=3,1,0)</f>
        <v>0</v>
      </c>
    </row>
    <row r="44" spans="1:2" x14ac:dyDescent="0.2">
      <c r="A44" t="s">
        <v>62</v>
      </c>
      <c r="B44">
        <f>IF('Formulir Evaluasi'!$B$17&gt;=4,1,0)</f>
        <v>0</v>
      </c>
    </row>
    <row r="45" spans="1:2" x14ac:dyDescent="0.2">
      <c r="A45" t="s">
        <v>63</v>
      </c>
      <c r="B45">
        <f>IF('Formulir Evaluasi'!$B$17&gt;=5,1,0)</f>
        <v>0</v>
      </c>
    </row>
    <row r="46" spans="1:2" x14ac:dyDescent="0.2">
      <c r="A46" t="s">
        <v>64</v>
      </c>
      <c r="B46">
        <f>IF('Formulir Evaluasi'!$B$19&gt;=1,1,0)</f>
        <v>0</v>
      </c>
    </row>
    <row r="47" spans="1:2" x14ac:dyDescent="0.2">
      <c r="A47" t="s">
        <v>65</v>
      </c>
      <c r="B47">
        <f>IF('Formulir Evaluasi'!$B$19&gt;=2,1,0)</f>
        <v>0</v>
      </c>
    </row>
    <row r="48" spans="1:2" x14ac:dyDescent="0.2">
      <c r="A48" t="s">
        <v>66</v>
      </c>
      <c r="B48">
        <f>IF('Formulir Evaluasi'!$B$19&gt;=3,1,0)</f>
        <v>0</v>
      </c>
    </row>
    <row r="49" spans="1:2" x14ac:dyDescent="0.2">
      <c r="A49" t="s">
        <v>67</v>
      </c>
      <c r="B49">
        <f>IF('Formulir Evaluasi'!$B$19&gt;=4,1,0)</f>
        <v>0</v>
      </c>
    </row>
    <row r="50" spans="1:2" x14ac:dyDescent="0.2">
      <c r="A50" t="s">
        <v>68</v>
      </c>
      <c r="B50">
        <f>IF('Formulir Evaluasi'!$B$19&gt;=5,1,0)</f>
        <v>0</v>
      </c>
    </row>
    <row r="51" spans="1:2" x14ac:dyDescent="0.2">
      <c r="A51" t="s">
        <v>69</v>
      </c>
      <c r="B51">
        <f>IF('Formulir Evaluasi'!$B$20&gt;=1,1,0)</f>
        <v>0</v>
      </c>
    </row>
    <row r="52" spans="1:2" x14ac:dyDescent="0.2">
      <c r="A52" t="s">
        <v>70</v>
      </c>
      <c r="B52">
        <f>IF('Formulir Evaluasi'!$B$20&gt;=2,1,0)</f>
        <v>0</v>
      </c>
    </row>
    <row r="53" spans="1:2" x14ac:dyDescent="0.2">
      <c r="A53" t="s">
        <v>71</v>
      </c>
      <c r="B53">
        <f>IF('Formulir Evaluasi'!$B$20&gt;=3,1,0)</f>
        <v>0</v>
      </c>
    </row>
    <row r="54" spans="1:2" x14ac:dyDescent="0.2">
      <c r="A54" t="s">
        <v>72</v>
      </c>
      <c r="B54">
        <f>IF('Formulir Evaluasi'!$B$20&gt;=4,1,0)</f>
        <v>0</v>
      </c>
    </row>
    <row r="55" spans="1:2" x14ac:dyDescent="0.2">
      <c r="A55" t="s">
        <v>73</v>
      </c>
      <c r="B55">
        <f>IF('Formulir Evaluasi'!$B$20&gt;=5,1,0)</f>
        <v>0</v>
      </c>
    </row>
    <row r="56" spans="1:2" x14ac:dyDescent="0.2">
      <c r="A56" t="s">
        <v>74</v>
      </c>
      <c r="B56">
        <f>IF('Formulir Evaluasi'!$B$21&gt;=1,1,0)</f>
        <v>0</v>
      </c>
    </row>
    <row r="57" spans="1:2" x14ac:dyDescent="0.2">
      <c r="A57" t="s">
        <v>75</v>
      </c>
      <c r="B57">
        <f>IF('Formulir Evaluasi'!$B$21&gt;=2,1,0)</f>
        <v>0</v>
      </c>
    </row>
    <row r="58" spans="1:2" x14ac:dyDescent="0.2">
      <c r="A58" t="s">
        <v>76</v>
      </c>
      <c r="B58">
        <f>IF('Formulir Evaluasi'!$B$21&gt;=3,1,0)</f>
        <v>0</v>
      </c>
    </row>
    <row r="59" spans="1:2" x14ac:dyDescent="0.2">
      <c r="A59" t="s">
        <v>77</v>
      </c>
      <c r="B59">
        <f>IF('Formulir Evaluasi'!$B$21&gt;=4,1,0)</f>
        <v>0</v>
      </c>
    </row>
    <row r="60" spans="1:2" x14ac:dyDescent="0.2">
      <c r="A60" t="s">
        <v>78</v>
      </c>
      <c r="B60">
        <f>IF('Formulir Evaluasi'!$B$21&gt;=5,1,0)</f>
        <v>0</v>
      </c>
    </row>
    <row r="61" spans="1:2" x14ac:dyDescent="0.2">
      <c r="A61" t="s">
        <v>79</v>
      </c>
      <c r="B61">
        <f>IF('Formulir Evaluasi'!$B$23&gt;=1,1,0)</f>
        <v>0</v>
      </c>
    </row>
    <row r="62" spans="1:2" x14ac:dyDescent="0.2">
      <c r="A62" t="s">
        <v>80</v>
      </c>
      <c r="B62">
        <f>IF('Formulir Evaluasi'!$B$23&gt;=2,1,0)</f>
        <v>0</v>
      </c>
    </row>
    <row r="63" spans="1:2" x14ac:dyDescent="0.2">
      <c r="A63" t="s">
        <v>81</v>
      </c>
      <c r="B63">
        <f>IF('Formulir Evaluasi'!$B$23&gt;=3,1,0)</f>
        <v>0</v>
      </c>
    </row>
    <row r="64" spans="1:2" x14ac:dyDescent="0.2">
      <c r="A64" t="s">
        <v>82</v>
      </c>
      <c r="B64">
        <f>IF('Formulir Evaluasi'!$B$23&gt;=4,1,0)</f>
        <v>0</v>
      </c>
    </row>
    <row r="65" spans="1:2" x14ac:dyDescent="0.2">
      <c r="A65" t="s">
        <v>83</v>
      </c>
      <c r="B65">
        <f>IF('Formulir Evaluasi'!$B$23&gt;=5,1,0)</f>
        <v>0</v>
      </c>
    </row>
    <row r="66" spans="1:2" x14ac:dyDescent="0.2">
      <c r="A66" t="s">
        <v>84</v>
      </c>
      <c r="B66">
        <f>IF('Formulir Evaluasi'!$B$24&gt;=1,1,0)</f>
        <v>0</v>
      </c>
    </row>
    <row r="67" spans="1:2" x14ac:dyDescent="0.2">
      <c r="A67" t="s">
        <v>85</v>
      </c>
      <c r="B67">
        <f>IF('Formulir Evaluasi'!$B$24&gt;=2,1,0)</f>
        <v>0</v>
      </c>
    </row>
    <row r="68" spans="1:2" x14ac:dyDescent="0.2">
      <c r="A68" t="s">
        <v>86</v>
      </c>
      <c r="B68">
        <f>IF('Formulir Evaluasi'!$B$24&gt;=3,1,0)</f>
        <v>0</v>
      </c>
    </row>
    <row r="69" spans="1:2" x14ac:dyDescent="0.2">
      <c r="A69" t="s">
        <v>87</v>
      </c>
      <c r="B69">
        <f>IF('Formulir Evaluasi'!$B$24&gt;=4,1,0)</f>
        <v>0</v>
      </c>
    </row>
    <row r="70" spans="1:2" x14ac:dyDescent="0.2">
      <c r="A70" t="s">
        <v>88</v>
      </c>
      <c r="B70">
        <f>IF('Formulir Evaluasi'!$B$24&gt;=5,1,0)</f>
        <v>0</v>
      </c>
    </row>
    <row r="71" spans="1:2" x14ac:dyDescent="0.2">
      <c r="A71" t="s">
        <v>89</v>
      </c>
      <c r="B71">
        <f>IF('Formulir Evaluasi'!$B$25&gt;=1,1,0)</f>
        <v>0</v>
      </c>
    </row>
    <row r="72" spans="1:2" x14ac:dyDescent="0.2">
      <c r="A72" t="s">
        <v>90</v>
      </c>
      <c r="B72">
        <f>IF('Formulir Evaluasi'!$B$25&gt;=2,1,0)</f>
        <v>0</v>
      </c>
    </row>
    <row r="73" spans="1:2" x14ac:dyDescent="0.2">
      <c r="A73" t="s">
        <v>91</v>
      </c>
      <c r="B73">
        <f>IF('Formulir Evaluasi'!$B$25&gt;=3,1,0)</f>
        <v>0</v>
      </c>
    </row>
    <row r="74" spans="1:2" x14ac:dyDescent="0.2">
      <c r="A74" t="s">
        <v>92</v>
      </c>
      <c r="B74">
        <f>IF('Formulir Evaluasi'!$B$25&gt;=4,1,0)</f>
        <v>0</v>
      </c>
    </row>
    <row r="75" spans="1:2" x14ac:dyDescent="0.2">
      <c r="A75" t="s">
        <v>93</v>
      </c>
      <c r="B75">
        <f>IF('Formulir Evaluasi'!$B$25&gt;=5,1,0)</f>
        <v>0</v>
      </c>
    </row>
    <row r="76" spans="1:2" x14ac:dyDescent="0.2">
      <c r="A76" t="s">
        <v>94</v>
      </c>
      <c r="B76">
        <f>IF('Formulir Evaluasi'!$B$27&gt;=1,1,0)</f>
        <v>0</v>
      </c>
    </row>
    <row r="77" spans="1:2" x14ac:dyDescent="0.2">
      <c r="A77" t="s">
        <v>95</v>
      </c>
      <c r="B77">
        <f>IF('Formulir Evaluasi'!$B$27&gt;=2,1,0)</f>
        <v>0</v>
      </c>
    </row>
    <row r="78" spans="1:2" x14ac:dyDescent="0.2">
      <c r="A78" t="s">
        <v>96</v>
      </c>
      <c r="B78">
        <f>IF('Formulir Evaluasi'!$B$27&gt;=3,1,0)</f>
        <v>0</v>
      </c>
    </row>
    <row r="79" spans="1:2" x14ac:dyDescent="0.2">
      <c r="A79" t="s">
        <v>97</v>
      </c>
      <c r="B79">
        <f>IF('Formulir Evaluasi'!$B$27&gt;=4,1,0)</f>
        <v>0</v>
      </c>
    </row>
    <row r="80" spans="1:2" x14ac:dyDescent="0.2">
      <c r="A80" t="s">
        <v>98</v>
      </c>
      <c r="B80">
        <f>IF('Formulir Evaluasi'!$B$27&gt;=5,1,0)</f>
        <v>0</v>
      </c>
    </row>
    <row r="81" spans="1:2" x14ac:dyDescent="0.2">
      <c r="A81" t="s">
        <v>99</v>
      </c>
      <c r="B81">
        <f>IF('Formulir Evaluasi'!$B$28&gt;=1,1,0)</f>
        <v>0</v>
      </c>
    </row>
    <row r="82" spans="1:2" x14ac:dyDescent="0.2">
      <c r="A82" t="s">
        <v>100</v>
      </c>
      <c r="B82">
        <f>IF('Formulir Evaluasi'!$B$28&gt;=2,1,0)</f>
        <v>0</v>
      </c>
    </row>
    <row r="83" spans="1:2" x14ac:dyDescent="0.2">
      <c r="A83" t="s">
        <v>101</v>
      </c>
      <c r="B83">
        <f>IF('Formulir Evaluasi'!$B$28&gt;=3,1,0)</f>
        <v>0</v>
      </c>
    </row>
    <row r="84" spans="1:2" x14ac:dyDescent="0.2">
      <c r="A84" t="s">
        <v>102</v>
      </c>
      <c r="B84">
        <f>IF('Formulir Evaluasi'!$B$28&gt;=4,1,0)</f>
        <v>0</v>
      </c>
    </row>
    <row r="85" spans="1:2" x14ac:dyDescent="0.2">
      <c r="A85" t="s">
        <v>103</v>
      </c>
      <c r="B85">
        <f>IF('Formulir Evaluasi'!$B$28&gt;=5,1,0)</f>
        <v>0</v>
      </c>
    </row>
    <row r="86" spans="1:2" x14ac:dyDescent="0.2">
      <c r="A86" t="s">
        <v>104</v>
      </c>
      <c r="B86">
        <f>IF('Formulir Evaluasi'!$B$29&gt;=1,1,0)</f>
        <v>0</v>
      </c>
    </row>
    <row r="87" spans="1:2" x14ac:dyDescent="0.2">
      <c r="A87" t="s">
        <v>105</v>
      </c>
      <c r="B87">
        <f>IF('Formulir Evaluasi'!$B$29&gt;=2,1,0)</f>
        <v>0</v>
      </c>
    </row>
    <row r="88" spans="1:2" x14ac:dyDescent="0.2">
      <c r="A88" t="s">
        <v>106</v>
      </c>
      <c r="B88">
        <f>IF('Formulir Evaluasi'!$B$29&gt;=3,1,0)</f>
        <v>0</v>
      </c>
    </row>
    <row r="89" spans="1:2" x14ac:dyDescent="0.2">
      <c r="A89" t="s">
        <v>107</v>
      </c>
      <c r="B89">
        <f>IF('Formulir Evaluasi'!$B$29&gt;=4,1,0)</f>
        <v>0</v>
      </c>
    </row>
    <row r="90" spans="1:2" x14ac:dyDescent="0.2">
      <c r="A90" t="s">
        <v>21</v>
      </c>
      <c r="B90">
        <f>IF('Formulir Evaluasi'!$B$29&gt;=5,1,0)</f>
        <v>0</v>
      </c>
    </row>
  </sheetData>
  <sheetProtection formatCells="0" formatColumns="0" formatRows="0" insertColumns="0" insertRows="0" insertHyperlinks="0" deleteColumns="0" deleteRows="0" sort="0" autoFilter="0" pivotTables="0"/>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F7377B822FF634F82C42118CA4BF960" ma:contentTypeVersion="18" ma:contentTypeDescription="Crear nuevo documento." ma:contentTypeScope="" ma:versionID="2a867a5f65fe9030e2587dd1db2d7ab0">
  <xsd:schema xmlns:xsd="http://www.w3.org/2001/XMLSchema" xmlns:xs="http://www.w3.org/2001/XMLSchema" xmlns:p="http://schemas.microsoft.com/office/2006/metadata/properties" xmlns:ns2="64b17508-8aa9-4c80-81e8-4a4bde55a466" xmlns:ns3="9b9167f2-47a5-4869-959a-bc28f7ddb432" targetNamespace="http://schemas.microsoft.com/office/2006/metadata/properties" ma:root="true" ma:fieldsID="e50e700c4678c15da3d0e09f86017c23" ns2:_="" ns3:_="">
    <xsd:import namespace="64b17508-8aa9-4c80-81e8-4a4bde55a466"/>
    <xsd:import namespace="9b9167f2-47a5-4869-959a-bc28f7ddb43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b17508-8aa9-4c80-81e8-4a4bde55a4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8daf86-3795-4ffd-9ea7-f0b2d2040fe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9167f2-47a5-4869-959a-bc28f7ddb432"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8c4aba6-b038-4985-9f05-fa04ecc29e31}" ma:internalName="TaxCatchAll" ma:showField="CatchAllData" ma:web="9b9167f2-47a5-4869-959a-bc28f7ddb43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9b9167f2-47a5-4869-959a-bc28f7ddb432">
      <UserInfo>
        <DisplayName>Ryan Moyer</DisplayName>
        <AccountId>254</AccountId>
        <AccountType/>
      </UserInfo>
      <UserInfo>
        <DisplayName>Lisa Schindler Murray</DisplayName>
        <AccountId>255</AccountId>
        <AccountType/>
      </UserInfo>
      <UserInfo>
        <DisplayName>Muriuki, Tabitha</DisplayName>
        <AccountId>256</AccountId>
        <AccountType/>
      </UserInfo>
      <UserInfo>
        <DisplayName>scott.settelmyer</DisplayName>
        <AccountId>183</AccountId>
        <AccountType/>
      </UserInfo>
    </SharedWithUsers>
    <lcf76f155ced4ddcb4097134ff3c332f xmlns="64b17508-8aa9-4c80-81e8-4a4bde55a466">
      <Terms xmlns="http://schemas.microsoft.com/office/infopath/2007/PartnerControls"/>
    </lcf76f155ced4ddcb4097134ff3c332f>
    <TaxCatchAll xmlns="9b9167f2-47a5-4869-959a-bc28f7ddb43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7FF894-4727-4153-9F0A-4291F769D3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b17508-8aa9-4c80-81e8-4a4bde55a466"/>
    <ds:schemaRef ds:uri="9b9167f2-47a5-4869-959a-bc28f7ddb4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B204A35-2E06-4601-8ACF-B9837230D927}">
  <ds:schemaRefs>
    <ds:schemaRef ds:uri="http://schemas.microsoft.com/office/2006/metadata/properties"/>
    <ds:schemaRef ds:uri="http://schemas.microsoft.com/office/infopath/2007/PartnerControls"/>
    <ds:schemaRef ds:uri="http://schemas.microsoft.com/sharepoint/v3"/>
    <ds:schemaRef ds:uri="3a607615-27be-4e81-a442-5846a78317e6"/>
    <ds:schemaRef ds:uri="3e1d9c53-fdf7-4354-ade2-4bda524e72d5"/>
    <ds:schemaRef ds:uri="9b9167f2-47a5-4869-959a-bc28f7ddb432"/>
    <ds:schemaRef ds:uri="64b17508-8aa9-4c80-81e8-4a4bde55a466"/>
  </ds:schemaRefs>
</ds:datastoreItem>
</file>

<file path=customXml/itemProps3.xml><?xml version="1.0" encoding="utf-8"?>
<ds:datastoreItem xmlns:ds="http://schemas.openxmlformats.org/officeDocument/2006/customXml" ds:itemID="{D70B3A54-7B1B-41E3-8F54-9992817A3005}">
  <ds:schemaRefs>
    <ds:schemaRef ds:uri="http://schemas.microsoft.com/sharepoint/v3/contenttype/forms"/>
  </ds:schemaRefs>
</ds:datastoreItem>
</file>

<file path=docMetadata/LabelInfo.xml><?xml version="1.0" encoding="utf-8"?>
<clbl:labelList xmlns:clbl="http://schemas.microsoft.com/office/2020/mipLabelMetadata">
  <clbl:label id="{c4de61a9-99b4-4c6a-962e-bd856602e8be}" enabled="0" method="" siteId="{c4de61a9-99b4-4c6a-962e-bd856602e8be}"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Mulai di sini</vt:lpstr>
      <vt:lpstr>1.0 Melindungi Alam</vt:lpstr>
      <vt:lpstr>2.0 Memberdayakan Masyarakat</vt:lpstr>
      <vt:lpstr>3.0 Menerapkan Praktik Terbaik</vt:lpstr>
      <vt:lpstr>4.0 Lokal dan Kontekstual</vt:lpstr>
      <vt:lpstr>5.0 Modal Berintegritas Tinggi</vt:lpstr>
      <vt:lpstr>6.0 Desain untuk Keberlanjutan</vt:lpstr>
      <vt:lpstr>Formulir Evaluasi</vt:lpstr>
      <vt:lpstr>Macro</vt:lpstr>
      <vt:lpstr>actReg</vt:lpstr>
      <vt:lpstr>actRegCode</vt:lpstr>
      <vt:lpstr>actRegValue</vt:lpstr>
      <vt:lpstr>class0</vt:lpstr>
      <vt:lpstr>class1</vt:lpstr>
      <vt:lpstr>clsValue</vt:lpstr>
      <vt:lpstr>data</vt:lpstr>
      <vt:lpstr>regData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Richard Watt</cp:lastModifiedBy>
  <cp:revision/>
  <dcterms:created xsi:type="dcterms:W3CDTF">2017-01-31T13:43:26Z</dcterms:created>
  <dcterms:modified xsi:type="dcterms:W3CDTF">2025-07-08T14:24:35Z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0x0101003F7377B822FF634F82C42118CA4BF960</vt:lpwstr>
  </property>
  <property fmtid="{D5CDD505-2E9C-101B-9397-08002B2CF9AE}" pid="4" name="ComplianceAssetId">
    <vt:lpwstr/>
  </property>
  <property fmtid="{D5CDD505-2E9C-101B-9397-08002B2CF9AE}" pid="5" name="_ExtendedDescription">
    <vt:lpwstr/>
  </property>
  <property fmtid="{D5CDD505-2E9C-101B-9397-08002B2CF9AE}" pid="6" name="_activity">
    <vt:lpwstr>{"FileActivityType":"9","FileActivityTimeStamp":"2024-04-18T14:57:48.123Z","FileActivityUsersOnPage":[{"DisplayName":"Mark Beeston","Id":"mbeeston@conservation.org"}],"FileActivityNavigationId":null}</vt:lpwstr>
  </property>
  <property fmtid="{D5CDD505-2E9C-101B-9397-08002B2CF9AE}" pid="7" name="TriggerFlowInfo">
    <vt:lpwstr/>
  </property>
</Properties>
</file>